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1"/>
  </bookViews>
  <sheets>
    <sheet name="13_1" sheetId="1" r:id="rId1"/>
    <sheet name="13_1_1" sheetId="2" r:id="rId2"/>
    <sheet name="13_1_2" sheetId="3" r:id="rId3"/>
    <sheet name="13_2" sheetId="4" r:id="rId4"/>
    <sheet name="13_3" sheetId="5" r:id="rId5"/>
    <sheet name="13_4" sheetId="6" r:id="rId6"/>
    <sheet name="13_5" sheetId="7" r:id="rId7"/>
    <sheet name="13_6" sheetId="8" r:id="rId8"/>
    <sheet name="13_7" sheetId="9" r:id="rId9"/>
    <sheet name="13_8" sheetId="10" r:id="rId10"/>
    <sheet name="13_9" sheetId="11" r:id="rId11"/>
    <sheet name="13_10" sheetId="12" r:id="rId12"/>
    <sheet name="13_11" sheetId="13" r:id="rId13"/>
    <sheet name="13_12" sheetId="14" r:id="rId14"/>
    <sheet name="13_13" sheetId="15" r:id="rId15"/>
    <sheet name="13_14" sheetId="16" r:id="rId16"/>
    <sheet name="13_15" sheetId="17" r:id="rId17"/>
    <sheet name="13_16" sheetId="18" r:id="rId18"/>
    <sheet name="13_17" sheetId="19" r:id="rId19"/>
    <sheet name="13_18" sheetId="20" r:id="rId20"/>
    <sheet name="13_19" sheetId="21" r:id="rId21"/>
    <sheet name="13_20" sheetId="22" r:id="rId22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<sst xmlns="http://schemas.openxmlformats.org/spreadsheetml/2006/main" count="492" uniqueCount="140">
  <si>
    <t>PRESUPUESTO AÑO 2006 PRORROGADO PARA EL AÑO 2007  POR DECRETO Nro. 0001/07</t>
  </si>
  <si>
    <t>Anexo 13.1</t>
  </si>
  <si>
    <t>ADMINISTRACION CENTRAL</t>
  </si>
  <si>
    <t>COMPOSICIÓN INSTITUCIONAL POR  FUENTE DE FINANCIAMIENTO Y OBJETO DEL GASTO</t>
  </si>
  <si>
    <t>JURISDICCIÓN:   PODER LEGISLATIVO PROVINCIAL</t>
  </si>
  <si>
    <t>FUENTE DE FINANCIAMIENTO</t>
  </si>
  <si>
    <t xml:space="preserve">   Gastos en Personal    </t>
  </si>
  <si>
    <t xml:space="preserve">   Bienes de Consumo   </t>
  </si>
  <si>
    <t xml:space="preserve">   Servicios no Personales  </t>
  </si>
  <si>
    <t xml:space="preserve">   Bienes de Uso     </t>
  </si>
  <si>
    <t xml:space="preserve">   Transferencias    </t>
  </si>
  <si>
    <t xml:space="preserve">   Activos Financieros   </t>
  </si>
  <si>
    <t xml:space="preserve">   Serv. de la Deuda y Disminuc. de Ot. Pasivos   </t>
  </si>
  <si>
    <t xml:space="preserve">   Otros gastos  </t>
  </si>
  <si>
    <t xml:space="preserve">   Gastos Figurativos     </t>
  </si>
  <si>
    <t>TOTAL POR FUENTE</t>
  </si>
  <si>
    <t>Tesoro Provincial - Rentas Generales</t>
  </si>
  <si>
    <t>TOTAL POR INCISO</t>
  </si>
  <si>
    <t>NOTA: Incluye erogaciones figurativas y Aplicaciones Financieras</t>
  </si>
  <si>
    <t>Anexo 13.1.1</t>
  </si>
  <si>
    <t xml:space="preserve">JURISDICCIÓN:   PODER LEGISLATIVO </t>
  </si>
  <si>
    <t>SUBJURISDICCION : CAMARA DE SENADORES</t>
  </si>
  <si>
    <t>Anexo 13.1.2</t>
  </si>
  <si>
    <t>SUBJURISDICCION : CAMARA DE DIPUTADOS</t>
  </si>
  <si>
    <t>Anexo 13.2</t>
  </si>
  <si>
    <t>JURISDICCIÓN:   PODER JUDICIAL PROVINCIAL</t>
  </si>
  <si>
    <t xml:space="preserve">  Transferencias    </t>
  </si>
  <si>
    <t>Tasas por Servicios Poder Judicial</t>
  </si>
  <si>
    <t>Tasas por Certificación de Juzgados Primera Instancia</t>
  </si>
  <si>
    <t>Recursos de Queja - Poder Judicial</t>
  </si>
  <si>
    <t>Ley 3461 - Código de Faltas de Menores - Poder Judicial</t>
  </si>
  <si>
    <t>Multas Personal Judicial</t>
  </si>
  <si>
    <t>Multas Fuero Penal</t>
  </si>
  <si>
    <t>Recurso Fotocopiado Poder Judicial</t>
  </si>
  <si>
    <t>Servicio Adicional Oficiales de Justicia</t>
  </si>
  <si>
    <t>Anexo 13.3</t>
  </si>
  <si>
    <t>COMPOSICIÓN INSTITUCIONAL POR  FUENTE DE FINANCIAMIENTO  Y OBJETO DEL GASTO</t>
  </si>
  <si>
    <t>JURISDICCIÓN:   PODER EJECUTIVO - GOBERNACION</t>
  </si>
  <si>
    <t>Anexo 13.4</t>
  </si>
  <si>
    <t>JURISDICCIÓN:   MINISTERIO COORDINADOR</t>
  </si>
  <si>
    <t>Sistema Unico Prest.</t>
  </si>
  <si>
    <t>Anexo 13.5</t>
  </si>
  <si>
    <t>JURISDICCIÓN:   MINISTERIO DE GOBIERNO, JUSTICIA Y CULTO</t>
  </si>
  <si>
    <t xml:space="preserve">   Trans- ferencias    </t>
  </si>
  <si>
    <t>Servicio Policía Adicional</t>
  </si>
  <si>
    <t>Sistema de alarma</t>
  </si>
  <si>
    <t>Verificación de automotores</t>
  </si>
  <si>
    <t>Registro Nacional de las personas para gastos Corrientes</t>
  </si>
  <si>
    <t>Anexo 13.6</t>
  </si>
  <si>
    <t>JURISDICCIÓN:   MINISTERIO DE LA PRODUCCIÓN</t>
  </si>
  <si>
    <t xml:space="preserve">   Trans ferencias    </t>
  </si>
  <si>
    <t>Fondo Provincial Conservación manejo de suelos</t>
  </si>
  <si>
    <t>Control Fitosanitario</t>
  </si>
  <si>
    <t xml:space="preserve"> </t>
  </si>
  <si>
    <t>Anexo 13.7</t>
  </si>
  <si>
    <t>JURISDICCIÓN:   MINISTERIO DE HACIENDA Y FINANZAS</t>
  </si>
  <si>
    <t>Recursos Vs. Programa de Saneamiento Financiero</t>
  </si>
  <si>
    <t>Recursos Vs. PROMUDI I- Fondo Municipal de Inversiones</t>
  </si>
  <si>
    <t>Recursos Vs. PROMUDI II-Fondo Municipal de Inversiones</t>
  </si>
  <si>
    <t>Recursos Vs.PRODISM-Fondo Municipal de Inversiones</t>
  </si>
  <si>
    <t>Recupero Préstamo-PROMUDI I-Fdo.Municipal de Inversiones</t>
  </si>
  <si>
    <t>Recup. Préstamo-PROMUDI II-Fdo.Municipal de Inversiones</t>
  </si>
  <si>
    <t>Recupero Préstamo-PRODISM-Fdo.Municipal de Inversiones</t>
  </si>
  <si>
    <t>Recursos Varios Proyecto Protección contra  Inundaciones</t>
  </si>
  <si>
    <t>Recursos Varios PROMEBA</t>
  </si>
  <si>
    <t>PROMEBA - Fondos Nacionales</t>
  </si>
  <si>
    <t>Préstamo de la Nación - PRODISM</t>
  </si>
  <si>
    <t>Programa saneamiento financiero - BIRF</t>
  </si>
  <si>
    <t>PROMUDI  II - Préstamos BIRF</t>
  </si>
  <si>
    <t>PRODISM - Préstamos BID</t>
  </si>
  <si>
    <t>Programa caminos provinciales - Préstamo BIRF</t>
  </si>
  <si>
    <t>Aporte Internacional    BIRF - PPI-</t>
  </si>
  <si>
    <t>PROMEBA - Préstamo B.I.D.</t>
  </si>
  <si>
    <t>Reconversión Puerto de Santa Fe</t>
  </si>
  <si>
    <t>Anexo 13.8</t>
  </si>
  <si>
    <t>JURISDICCIÓN:   MINISTERIO DE EDUCACION</t>
  </si>
  <si>
    <t>Instituto Becario - Ley 10171</t>
  </si>
  <si>
    <t>Art. 7º Ley Nacional Nº 26.075</t>
  </si>
  <si>
    <t>Ley Federal de Educación- Programa Nacional</t>
  </si>
  <si>
    <t>Participación resultado de la Lotería</t>
  </si>
  <si>
    <t>Progr.de Desc.y Mejoramiento Educ.Sec.POLIMODAL-PRODYMES II</t>
  </si>
  <si>
    <t>Programa Emerg.Recuperación Zonas Afect.Inundac.Esc.Pciales.</t>
  </si>
  <si>
    <t>Ley 25053 - Fondo de Incentivo Docente</t>
  </si>
  <si>
    <t>PREGASE</t>
  </si>
  <si>
    <t>Servicios Alimentarios Escuelas Mayor Vulnerabilidad Socioeconómica</t>
  </si>
  <si>
    <t>Formación Plan Jefes de Hogar</t>
  </si>
  <si>
    <t>Anexo 13.9</t>
  </si>
  <si>
    <t xml:space="preserve">JURISDICCIÓN:   MINISTERIO DE SALUD </t>
  </si>
  <si>
    <t>Tasas Bromatológicas</t>
  </si>
  <si>
    <t>CUDAIO</t>
  </si>
  <si>
    <t>Facturación Prestaciones Médicas Ministerio de Salud</t>
  </si>
  <si>
    <t>Programa de minoridad y nutrición (PROMIN)</t>
  </si>
  <si>
    <t>Convenio pensiones no contributivas</t>
  </si>
  <si>
    <t>Anexo 13.10</t>
  </si>
  <si>
    <t>JURISDICCIÓN:   MINISTERIO DE OBRAS, SERVICIOS PÚBLICOS Y VIVIENDA</t>
  </si>
  <si>
    <t>Recursos Varios Aeródromo</t>
  </si>
  <si>
    <t>Fondo Fiduciario Ley 12.422</t>
  </si>
  <si>
    <t>Anexo 13.11</t>
  </si>
  <si>
    <t>JURISDICCIÓN:   MINISTERIO DE ASUNTOS HÍDRICOS</t>
  </si>
  <si>
    <t>Intereses por préstamos a Cooperativa por SPAR</t>
  </si>
  <si>
    <t>Préstamos a Cooperativas por SPAR</t>
  </si>
  <si>
    <t xml:space="preserve">   TOTAL POR INCISO</t>
  </si>
  <si>
    <t>Anexo 13.12</t>
  </si>
  <si>
    <t>JURISDICCIÓN:   SECRETARIA DE ESTADO DE MEDIO AMBIENTE Y DESARROLLO SUSTENTABLE</t>
  </si>
  <si>
    <t xml:space="preserve">Programa Nacional de Manejo del Fuego </t>
  </si>
  <si>
    <t>Anexo 13.13</t>
  </si>
  <si>
    <t>JURISDICCIÓN:   SECRETARIA DE ESTADO DE TRABAJO Y SEGURIDAD SOCIAL</t>
  </si>
  <si>
    <t>Multas Leyes Laborales (Secretaría de Trabajo)</t>
  </si>
  <si>
    <t xml:space="preserve">Fondos Nacionales Conv. S. R. T. </t>
  </si>
  <si>
    <t>Anexo 13.14</t>
  </si>
  <si>
    <t>JURISDICCIÓN:   SECRETARIA DE ESTADO DE PROMOCION COMUNITARIA</t>
  </si>
  <si>
    <t>Participación Resultado de la Lotería</t>
  </si>
  <si>
    <t>Programa de Emrgencia Alimentaria Nacional</t>
  </si>
  <si>
    <t>P.N.A.N.-Ley 25.724</t>
  </si>
  <si>
    <t>Sistema Único p/Prestac. Básicas p/pers. discapacitadas</t>
  </si>
  <si>
    <t>Anexo 13.15</t>
  </si>
  <si>
    <t>JURISDICCIÓN:   SECRETARIA DE ESTADO DE DERECHOS HUMANOS</t>
  </si>
  <si>
    <t>Anexo 13.16</t>
  </si>
  <si>
    <t>JURISDICCIÓN:   TRIBUNAL DE CUENTAS</t>
  </si>
  <si>
    <t>Anexo 13.17</t>
  </si>
  <si>
    <t xml:space="preserve">COMPOSICIÓN INSTITUCIONAL POR  FUENTE DE FINANCIAMIENTO Y OBJETO DEL GASTO </t>
  </si>
  <si>
    <t>JURISDICCIÓN:   FISCALIA DE ESTADO</t>
  </si>
  <si>
    <t>Anexo 13.18</t>
  </si>
  <si>
    <t>COMPOSICIÓN DEL GASTO POR  FUENTE  DE FINANCIAMIENTO Y OBJETO DEL GASTO</t>
  </si>
  <si>
    <t>JURISDICCIÓN:   DEFENSORIA DEL PUEBLO</t>
  </si>
  <si>
    <t xml:space="preserve">Transferencias    </t>
  </si>
  <si>
    <t>201 - Recursos Propios de los Organismos de Libre Disponibilidad</t>
  </si>
  <si>
    <t>403 - Excedente de Coparticipación Nacional - Cláusula II-Inc. 8</t>
  </si>
  <si>
    <t>Anexo 13.19</t>
  </si>
  <si>
    <t>JURISDICCIÓN:   SERVICIO DE LA DEUDA</t>
  </si>
  <si>
    <t>Títulos Públicos Ley 11.373</t>
  </si>
  <si>
    <t>Anexo 13.20</t>
  </si>
  <si>
    <t>JURISDICCIÓN:   OBLIGACIONES A CARGO DEL TESORO</t>
  </si>
  <si>
    <t>Boletín Oficial 20%- Caja Jubilaciones Abog. y Procuradores</t>
  </si>
  <si>
    <t>Recupero e Inversión Cartera de Crédito Banco de Santa Fe SAPEM</t>
  </si>
  <si>
    <t>Rec. p/casos sociales</t>
  </si>
  <si>
    <t>Convenio Vialidad Ruta 168</t>
  </si>
  <si>
    <t>Financiamiento Deudas Fondo Autoseguro Provincial</t>
  </si>
  <si>
    <t>Financiamiento Deudas Consolidadas y Otras Deudas</t>
  </si>
  <si>
    <t>Títulos Públicos - Ley N° 11.373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</si>
</sst>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_(* #,##0.00_);_(* \(#,##0.00\);_(* \-??_);_(@_)"/>
    <numFmt numFmtId="167" formatCode="_-* #,##0\ _P_t_s_-;\-* #,##0\ _P_t_s_-;_-* \-??\ _P_t_s_-;_-@_-"/>
    <numFmt numFmtId="168" formatCode="0%"/>
    <numFmt numFmtId="169" formatCode="_(* #,##0_);_(* \(#,##0\);_(* \-_);_(@_)"/>
    <numFmt numFmtId="170" formatCode="_-* #,##0.00\ _P_t_s_-;\-* #,##0.00\ _P_t_s_-;_-* &quot;- &quot;_P_t_s_-;_-@_-"/>
    <numFmt numFmtId="171" formatCode="#,##0.00"/>
    <numFmt numFmtId="172" formatCode="_-* #,##0\ _P_t_s_-;\-* #,##0\ _P_t_s_-;_-* &quot;- &quot;_P_t_s_-;_-@_-"/>
    <numFmt numFmtId="173" formatCode="#,###.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0" fillId="0" borderId="0" xfId="0" applyNumberFormat="1" applyAlignment="1">
      <alignment/>
    </xf>
    <xf numFmtId="167" fontId="1" fillId="0" borderId="0" xfId="15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8" fontId="1" fillId="0" borderId="2" xfId="19" applyFont="1" applyFill="1" applyBorder="1" applyAlignment="1" applyProtection="1">
      <alignment horizontal="center" vertical="center" wrapText="1"/>
      <protection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70" fontId="0" fillId="0" borderId="4" xfId="16" applyNumberFormat="1" applyFont="1" applyFill="1" applyBorder="1" applyAlignment="1" applyProtection="1">
      <alignment horizontal="left" vertical="center" wrapText="1"/>
      <protection/>
    </xf>
    <xf numFmtId="170" fontId="0" fillId="0" borderId="2" xfId="16" applyNumberFormat="1" applyFont="1" applyFill="1" applyBorder="1" applyAlignment="1" applyProtection="1">
      <alignment horizontal="left" vertical="center" wrapText="1"/>
      <protection/>
    </xf>
    <xf numFmtId="164" fontId="0" fillId="0" borderId="2" xfId="0" applyBorder="1" applyAlignment="1">
      <alignment horizontal="right"/>
    </xf>
    <xf numFmtId="171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72" fontId="0" fillId="0" borderId="5" xfId="16" applyNumberFormat="1" applyFont="1" applyFill="1" applyBorder="1" applyAlignment="1" applyProtection="1">
      <alignment horizontal="left" vertical="center" wrapText="1"/>
      <protection/>
    </xf>
    <xf numFmtId="172" fontId="0" fillId="0" borderId="0" xfId="16" applyNumberFormat="1" applyFont="1" applyFill="1" applyBorder="1" applyAlignment="1" applyProtection="1">
      <alignment horizontal="left" vertical="center" wrapText="1"/>
      <protection/>
    </xf>
    <xf numFmtId="173" fontId="0" fillId="0" borderId="0" xfId="0" applyNumberFormat="1" applyBorder="1" applyAlignment="1">
      <alignment horizontal="right" vertical="center" wrapText="1"/>
    </xf>
    <xf numFmtId="173" fontId="0" fillId="0" borderId="6" xfId="0" applyNumberFormat="1" applyFont="1" applyBorder="1" applyAlignment="1">
      <alignment horizontal="right" vertical="center" wrapText="1"/>
    </xf>
    <xf numFmtId="170" fontId="0" fillId="0" borderId="5" xfId="16" applyNumberFormat="1" applyFont="1" applyFill="1" applyBorder="1" applyAlignment="1" applyProtection="1">
      <alignment horizontal="left" vertical="center" wrapText="1"/>
      <protection/>
    </xf>
    <xf numFmtId="170" fontId="0" fillId="0" borderId="0" xfId="16" applyNumberFormat="1" applyFont="1" applyFill="1" applyBorder="1" applyAlignment="1" applyProtection="1">
      <alignment horizontal="left" vertical="center" wrapText="1"/>
      <protection/>
    </xf>
    <xf numFmtId="173" fontId="0" fillId="0" borderId="0" xfId="0" applyNumberFormat="1" applyFont="1" applyBorder="1" applyAlignment="1">
      <alignment horizontal="right" vertical="center" wrapText="1"/>
    </xf>
    <xf numFmtId="170" fontId="1" fillId="0" borderId="7" xfId="16" applyNumberFormat="1" applyFont="1" applyFill="1" applyBorder="1" applyAlignment="1" applyProtection="1">
      <alignment horizontal="left" vertical="center"/>
      <protection/>
    </xf>
    <xf numFmtId="173" fontId="0" fillId="0" borderId="8" xfId="16" applyNumberFormat="1" applyFont="1" applyFill="1" applyBorder="1" applyAlignment="1" applyProtection="1">
      <alignment horizontal="right" vertical="center" wrapText="1"/>
      <protection/>
    </xf>
    <xf numFmtId="173" fontId="0" fillId="0" borderId="9" xfId="16" applyNumberFormat="1" applyFont="1" applyFill="1" applyBorder="1" applyAlignment="1" applyProtection="1">
      <alignment horizontal="right" vertical="center" wrapText="1"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71" fontId="0" fillId="0" borderId="0" xfId="0" applyNumberForma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71" fontId="0" fillId="0" borderId="6" xfId="0" applyNumberFormat="1" applyFont="1" applyBorder="1" applyAlignment="1">
      <alignment horizontal="right" vertical="center" wrapText="1"/>
    </xf>
    <xf numFmtId="171" fontId="0" fillId="0" borderId="8" xfId="16" applyNumberFormat="1" applyFont="1" applyFill="1" applyBorder="1" applyAlignment="1" applyProtection="1">
      <alignment horizontal="right" vertical="center" wrapText="1"/>
      <protection/>
    </xf>
    <xf numFmtId="171" fontId="0" fillId="0" borderId="9" xfId="16" applyNumberFormat="1" applyFont="1" applyFill="1" applyBorder="1" applyAlignment="1" applyProtection="1">
      <alignment horizontal="right" vertical="center" wrapText="1"/>
      <protection/>
    </xf>
    <xf numFmtId="164" fontId="1" fillId="0" borderId="10" xfId="0" applyFont="1" applyBorder="1" applyAlignment="1">
      <alignment horizontal="center" vertical="center" wrapText="1"/>
    </xf>
    <xf numFmtId="173" fontId="0" fillId="0" borderId="0" xfId="15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Alignment="1">
      <alignment horizontal="left"/>
    </xf>
    <xf numFmtId="173" fontId="0" fillId="0" borderId="0" xfId="0" applyNumberFormat="1" applyBorder="1" applyAlignment="1">
      <alignment/>
    </xf>
    <xf numFmtId="165" fontId="1" fillId="0" borderId="0" xfId="0" applyNumberFormat="1" applyFont="1" applyAlignment="1">
      <alignment horizontal="center"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8" xfId="15" applyNumberFormat="1" applyFont="1" applyFill="1" applyBorder="1" applyAlignment="1" applyProtection="1">
      <alignment horizontal="right" vertical="center" wrapText="1"/>
      <protection/>
    </xf>
    <xf numFmtId="173" fontId="0" fillId="0" borderId="9" xfId="15" applyNumberFormat="1" applyFont="1" applyFill="1" applyBorder="1" applyAlignment="1" applyProtection="1">
      <alignment horizontal="right" vertical="center" wrapText="1"/>
      <protection/>
    </xf>
    <xf numFmtId="168" fontId="1" fillId="0" borderId="1" xfId="19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right"/>
    </xf>
    <xf numFmtId="165" fontId="0" fillId="0" borderId="0" xfId="0" applyNumberFormat="1" applyFont="1" applyBorder="1" applyAlignment="1">
      <alignment horizontal="right" vertical="center" wrapText="1"/>
    </xf>
    <xf numFmtId="173" fontId="0" fillId="0" borderId="6" xfId="0" applyNumberFormat="1" applyFont="1" applyBorder="1" applyAlignment="1">
      <alignment horizontal="right" vertical="center" wrapText="1"/>
    </xf>
    <xf numFmtId="164" fontId="1" fillId="0" borderId="7" xfId="0" applyFont="1" applyBorder="1" applyAlignment="1">
      <alignment horizontal="left"/>
    </xf>
    <xf numFmtId="164" fontId="0" fillId="0" borderId="8" xfId="0" applyBorder="1" applyAlignment="1">
      <alignment/>
    </xf>
    <xf numFmtId="173" fontId="0" fillId="0" borderId="9" xfId="16" applyNumberFormat="1" applyFont="1" applyFill="1" applyBorder="1" applyAlignment="1" applyProtection="1">
      <alignment horizontal="right" vertical="center" wrapText="1"/>
      <protection/>
    </xf>
    <xf numFmtId="172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8" fontId="1" fillId="0" borderId="2" xfId="19" applyFont="1" applyFill="1" applyBorder="1" applyAlignment="1" applyProtection="1">
      <alignment horizontal="center" vertical="center" wrapText="1"/>
      <protection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70" fontId="0" fillId="0" borderId="4" xfId="16" applyNumberFormat="1" applyFont="1" applyFill="1" applyBorder="1" applyAlignment="1" applyProtection="1">
      <alignment horizontal="left" vertical="center" wrapText="1"/>
      <protection/>
    </xf>
    <xf numFmtId="170" fontId="0" fillId="0" borderId="2" xfId="16" applyNumberFormat="1" applyFont="1" applyFill="1" applyBorder="1" applyAlignment="1" applyProtection="1">
      <alignment horizontal="left" vertical="center" wrapText="1"/>
      <protection/>
    </xf>
    <xf numFmtId="164" fontId="0" fillId="0" borderId="2" xfId="0" applyFont="1" applyBorder="1" applyAlignment="1">
      <alignment horizontal="right"/>
    </xf>
    <xf numFmtId="171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72" fontId="0" fillId="0" borderId="5" xfId="16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Border="1" applyAlignment="1">
      <alignment horizontal="right" vertical="center" wrapText="1"/>
    </xf>
    <xf numFmtId="173" fontId="0" fillId="0" borderId="0" xfId="0" applyNumberFormat="1" applyFont="1" applyBorder="1" applyAlignment="1">
      <alignment horizontal="right" vertical="center" wrapText="1"/>
    </xf>
    <xf numFmtId="170" fontId="0" fillId="0" borderId="0" xfId="16" applyNumberFormat="1" applyFont="1" applyFill="1" applyBorder="1" applyAlignment="1" applyProtection="1">
      <alignment horizontal="left" vertical="center" wrapText="1"/>
      <protection/>
    </xf>
    <xf numFmtId="172" fontId="0" fillId="0" borderId="8" xfId="16" applyNumberFormat="1" applyFont="1" applyFill="1" applyBorder="1" applyAlignment="1" applyProtection="1">
      <alignment horizontal="right" vertical="center" wrapText="1"/>
      <protection/>
    </xf>
    <xf numFmtId="173" fontId="0" fillId="0" borderId="8" xfId="16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>
      <alignment/>
    </xf>
    <xf numFmtId="172" fontId="0" fillId="0" borderId="0" xfId="16" applyNumberFormat="1" applyFont="1" applyFill="1" applyBorder="1" applyAlignment="1" applyProtection="1">
      <alignment horizontal="left" vertical="center" wrapText="1"/>
      <protection/>
    </xf>
    <xf numFmtId="170" fontId="0" fillId="0" borderId="5" xfId="16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1581150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1495425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923925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1581150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1409700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2314575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2" max="2" width="40.710937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9.57421875" style="0" customWidth="1"/>
    <col min="11" max="11" width="15.140625" style="0" customWidth="1"/>
    <col min="12" max="12" width="25.00390625" style="0" customWidth="1"/>
  </cols>
  <sheetData>
    <row r="3" spans="1:12" ht="12">
      <c r="A3" s="1"/>
      <c r="B3" s="1"/>
      <c r="C3" s="1"/>
      <c r="E3" s="1"/>
      <c r="J3" s="1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1"/>
      <c r="B5" s="1"/>
      <c r="C5" s="1"/>
      <c r="D5" s="1"/>
      <c r="E5" s="1"/>
      <c r="K5" s="3"/>
      <c r="L5" t="s">
        <v>1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f>24169684+43586303.37</f>
        <v>67755987.37</v>
      </c>
      <c r="D17" s="21">
        <f>2198212+1277120</f>
        <v>3475332</v>
      </c>
      <c r="E17" s="21">
        <f>4859990+6265500</f>
        <v>11125490</v>
      </c>
      <c r="F17" s="21">
        <f>356114+965000</f>
        <v>1321114</v>
      </c>
      <c r="G17" s="21">
        <f>1666000+4367375</f>
        <v>6033375</v>
      </c>
      <c r="H17" s="21"/>
      <c r="I17" s="21"/>
      <c r="J17" s="21"/>
      <c r="K17" s="21">
        <f>813520+1446240</f>
        <v>2259760</v>
      </c>
      <c r="L17" s="22">
        <f>SUM(C17:K17)</f>
        <v>91971058.37</v>
      </c>
    </row>
    <row r="18" spans="1:12" ht="15.75" customHeight="1">
      <c r="A18" s="23"/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/>
    </row>
    <row r="19" spans="1:12" ht="31.5" customHeight="1">
      <c r="A19" s="26" t="s">
        <v>17</v>
      </c>
      <c r="B19" s="26"/>
      <c r="C19" s="27">
        <f>SUM(C16:C18)</f>
        <v>67755987.37</v>
      </c>
      <c r="D19" s="27">
        <f>SUM(D16:D18)</f>
        <v>3475332</v>
      </c>
      <c r="E19" s="27">
        <f>SUM(E16:E18)</f>
        <v>11125490</v>
      </c>
      <c r="F19" s="27">
        <f>SUM(F16:F18)</f>
        <v>1321114</v>
      </c>
      <c r="G19" s="27">
        <f>SUM(G16:G18)</f>
        <v>6033375</v>
      </c>
      <c r="H19" s="27"/>
      <c r="I19" s="27"/>
      <c r="J19" s="27"/>
      <c r="K19" s="27">
        <f>SUM(K16:K18)</f>
        <v>2259760</v>
      </c>
      <c r="L19" s="28">
        <f>SUM(C19:K19)</f>
        <v>91971058.37</v>
      </c>
    </row>
    <row r="23" ht="12">
      <c r="A23" s="29" t="s">
        <v>18</v>
      </c>
    </row>
  </sheetData>
  <mergeCells count="5">
    <mergeCell ref="A4:L4"/>
    <mergeCell ref="A7:L7"/>
    <mergeCell ref="A8:L8"/>
    <mergeCell ref="A15:B15"/>
    <mergeCell ref="A19:B19"/>
  </mergeCells>
  <printOptions/>
  <pageMargins left="0.44097222222222227" right="1.8583333333333334" top="1.74027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13.28125" style="0" customWidth="1"/>
    <col min="2" max="2" width="68.7109375" style="0" customWidth="1"/>
    <col min="3" max="3" width="22.7109375" style="0" customWidth="1"/>
    <col min="4" max="4" width="17.140625" style="0" customWidth="1"/>
    <col min="5" max="5" width="16.421875" style="0" customWidth="1"/>
    <col min="6" max="6" width="16.00390625" style="0" customWidth="1"/>
    <col min="7" max="7" width="18.140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3.28125" style="0" customWidth="1"/>
    <col min="12" max="12" width="22.8515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74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75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36" t="s">
        <v>14</v>
      </c>
      <c r="L15" s="12" t="s">
        <v>15</v>
      </c>
    </row>
    <row r="16" spans="1:12" ht="11.25" customHeight="1">
      <c r="A16" s="23"/>
      <c r="B16" s="2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27.75" customHeight="1">
      <c r="A17" s="19">
        <v>111</v>
      </c>
      <c r="B17" s="20" t="s">
        <v>16</v>
      </c>
      <c r="C17" s="21">
        <v>1316329557.63</v>
      </c>
      <c r="D17" s="21">
        <v>12995327</v>
      </c>
      <c r="E17" s="21">
        <v>21345549</v>
      </c>
      <c r="F17" s="21">
        <v>5750000</v>
      </c>
      <c r="G17" s="21">
        <v>424593058</v>
      </c>
      <c r="H17" s="25">
        <v>700253</v>
      </c>
      <c r="I17" s="25">
        <v>14281882</v>
      </c>
      <c r="J17" s="21"/>
      <c r="K17" s="25"/>
      <c r="L17" s="22">
        <f>SUM(C17:K17)</f>
        <v>1795995626.63</v>
      </c>
    </row>
    <row r="18" spans="1:12" ht="29.25" customHeight="1">
      <c r="A18" s="19">
        <v>301</v>
      </c>
      <c r="B18" s="20" t="s">
        <v>76</v>
      </c>
      <c r="C18" s="21"/>
      <c r="D18" s="21"/>
      <c r="E18" s="21"/>
      <c r="F18" s="21"/>
      <c r="G18" s="21">
        <v>2500000</v>
      </c>
      <c r="H18" s="25"/>
      <c r="I18" s="25"/>
      <c r="J18" s="21"/>
      <c r="K18" s="25"/>
      <c r="L18" s="22">
        <f>SUM(C18:K18)</f>
        <v>2500000</v>
      </c>
    </row>
    <row r="19" spans="1:12" ht="29.25" customHeight="1">
      <c r="A19" s="19">
        <v>413</v>
      </c>
      <c r="B19" s="20" t="s">
        <v>77</v>
      </c>
      <c r="C19" s="21">
        <v>68718721.02</v>
      </c>
      <c r="D19" s="21"/>
      <c r="E19" s="21"/>
      <c r="F19" s="21"/>
      <c r="G19" s="21"/>
      <c r="H19" s="25"/>
      <c r="I19" s="25"/>
      <c r="J19" s="21"/>
      <c r="K19" s="25"/>
      <c r="L19" s="22">
        <f>SUM(C19:K19)</f>
        <v>68718721.02</v>
      </c>
    </row>
    <row r="20" spans="1:12" ht="29.25" customHeight="1">
      <c r="A20" s="19">
        <v>507</v>
      </c>
      <c r="B20" s="20" t="s">
        <v>78</v>
      </c>
      <c r="C20" s="21"/>
      <c r="D20" s="21">
        <v>127384</v>
      </c>
      <c r="E20" s="21">
        <v>443000</v>
      </c>
      <c r="F20" s="21">
        <v>12278421</v>
      </c>
      <c r="G20" s="21"/>
      <c r="H20" s="25"/>
      <c r="I20" s="25"/>
      <c r="J20" s="21"/>
      <c r="K20" s="25"/>
      <c r="L20" s="22">
        <f>SUM(C20:K20)</f>
        <v>12848805</v>
      </c>
    </row>
    <row r="21" spans="1:12" ht="29.25" customHeight="1">
      <c r="A21" s="19">
        <v>527</v>
      </c>
      <c r="B21" s="20" t="s">
        <v>79</v>
      </c>
      <c r="C21" s="21"/>
      <c r="D21" s="21">
        <v>2057000</v>
      </c>
      <c r="E21" s="21">
        <v>1105234</v>
      </c>
      <c r="F21" s="21">
        <v>20000</v>
      </c>
      <c r="G21" s="21">
        <v>7876289</v>
      </c>
      <c r="H21" s="25"/>
      <c r="I21" s="25"/>
      <c r="J21" s="21"/>
      <c r="K21" s="25"/>
      <c r="L21" s="22">
        <f>SUM(C21:K21)</f>
        <v>11058523</v>
      </c>
    </row>
    <row r="22" spans="1:12" ht="12.75" customHeight="1" hidden="1">
      <c r="A22" s="19">
        <v>557</v>
      </c>
      <c r="B22" s="20" t="s">
        <v>80</v>
      </c>
      <c r="C22" s="21"/>
      <c r="D22" s="21"/>
      <c r="E22" s="21"/>
      <c r="F22" s="21"/>
      <c r="G22" s="21"/>
      <c r="H22" s="25"/>
      <c r="I22" s="25"/>
      <c r="J22" s="21"/>
      <c r="K22" s="25"/>
      <c r="L22" s="22">
        <f>SUM(C22:K22)</f>
        <v>0</v>
      </c>
    </row>
    <row r="23" spans="1:12" ht="12.75" customHeight="1" hidden="1">
      <c r="A23" s="19">
        <v>572</v>
      </c>
      <c r="B23" s="20" t="s">
        <v>81</v>
      </c>
      <c r="C23" s="21"/>
      <c r="D23" s="21"/>
      <c r="E23" s="21"/>
      <c r="F23" s="21"/>
      <c r="G23" s="21"/>
      <c r="H23" s="25"/>
      <c r="I23" s="25"/>
      <c r="J23" s="21"/>
      <c r="K23" s="25"/>
      <c r="L23" s="22">
        <f>SUM(C23:K23)</f>
        <v>0</v>
      </c>
    </row>
    <row r="24" spans="1:12" ht="29.25" customHeight="1">
      <c r="A24" s="19">
        <v>575</v>
      </c>
      <c r="B24" s="20" t="s">
        <v>82</v>
      </c>
      <c r="C24" s="21">
        <v>79454329</v>
      </c>
      <c r="D24" s="21"/>
      <c r="E24" s="21"/>
      <c r="F24" s="21"/>
      <c r="G24" s="21">
        <v>22410192</v>
      </c>
      <c r="H24" s="25"/>
      <c r="I24" s="25"/>
      <c r="J24" s="21"/>
      <c r="K24" s="25"/>
      <c r="L24" s="22">
        <f>SUM(C24:K24)</f>
        <v>101864521</v>
      </c>
    </row>
    <row r="25" spans="1:12" ht="12.75" customHeight="1" hidden="1">
      <c r="A25" s="19">
        <v>576</v>
      </c>
      <c r="B25" s="20" t="s">
        <v>83</v>
      </c>
      <c r="C25" s="21"/>
      <c r="D25" s="21"/>
      <c r="E25" s="21">
        <v>0</v>
      </c>
      <c r="F25" s="21">
        <v>0</v>
      </c>
      <c r="G25" s="21">
        <v>0</v>
      </c>
      <c r="H25" s="25"/>
      <c r="I25" s="25"/>
      <c r="J25" s="21"/>
      <c r="K25" s="25"/>
      <c r="L25" s="22">
        <f>SUM(C25:K25)</f>
        <v>0</v>
      </c>
    </row>
    <row r="26" spans="1:12" ht="29.25" customHeight="1">
      <c r="A26" s="19">
        <v>598</v>
      </c>
      <c r="B26" s="20" t="s">
        <v>84</v>
      </c>
      <c r="C26" s="21"/>
      <c r="D26" s="21"/>
      <c r="E26" s="21"/>
      <c r="F26" s="21"/>
      <c r="G26" s="21">
        <v>21424888</v>
      </c>
      <c r="H26" s="25"/>
      <c r="I26" s="25"/>
      <c r="J26" s="21"/>
      <c r="K26" s="25"/>
      <c r="L26" s="22">
        <f>SUM(C26:K26)</f>
        <v>21424888</v>
      </c>
    </row>
    <row r="27" spans="1:12" ht="29.25" customHeight="1">
      <c r="A27" s="19">
        <v>5002</v>
      </c>
      <c r="B27" s="20" t="s">
        <v>85</v>
      </c>
      <c r="C27" s="21"/>
      <c r="D27" s="21">
        <v>20000</v>
      </c>
      <c r="E27" s="21">
        <v>220000</v>
      </c>
      <c r="F27" s="21">
        <v>661800</v>
      </c>
      <c r="G27" s="41">
        <v>120000</v>
      </c>
      <c r="H27" s="25"/>
      <c r="I27" s="25"/>
      <c r="J27" s="21"/>
      <c r="K27" s="25"/>
      <c r="L27" s="22">
        <f>SUM(C27:K27)</f>
        <v>1021800</v>
      </c>
    </row>
    <row r="28" spans="1:12" ht="1.5" customHeight="1">
      <c r="A28" s="19"/>
      <c r="B28" s="24"/>
      <c r="C28" s="21"/>
      <c r="D28" s="21"/>
      <c r="E28" s="21"/>
      <c r="F28" s="21"/>
      <c r="G28" s="21"/>
      <c r="H28" s="25"/>
      <c r="I28" s="25"/>
      <c r="J28" s="21"/>
      <c r="K28" s="25"/>
      <c r="L28" s="22"/>
    </row>
    <row r="29" spans="1:12" ht="48" customHeight="1">
      <c r="A29" s="26" t="s">
        <v>17</v>
      </c>
      <c r="B29" s="26"/>
      <c r="C29" s="27">
        <f>SUM(C16:C28)</f>
        <v>1464502607.65</v>
      </c>
      <c r="D29" s="27">
        <f>SUM(D16:D28)</f>
        <v>15199711</v>
      </c>
      <c r="E29" s="27">
        <f>SUM(E16:E28)</f>
        <v>23113783</v>
      </c>
      <c r="F29" s="27">
        <f>SUM(F16:F28)</f>
        <v>18710221</v>
      </c>
      <c r="G29" s="27">
        <f>SUM(G16:G28)</f>
        <v>478924427</v>
      </c>
      <c r="H29" s="27">
        <f>SUM(H16:H28)</f>
        <v>700253</v>
      </c>
      <c r="I29" s="27">
        <f>SUM(I16:I28)</f>
        <v>14281882</v>
      </c>
      <c r="J29" s="27"/>
      <c r="K29" s="27"/>
      <c r="L29" s="28">
        <f>SUM(L16:L28)</f>
        <v>2015432884.65</v>
      </c>
    </row>
    <row r="35" ht="12">
      <c r="A35" s="29" t="s">
        <v>18</v>
      </c>
    </row>
  </sheetData>
  <mergeCells count="5">
    <mergeCell ref="A4:L4"/>
    <mergeCell ref="A7:L7"/>
    <mergeCell ref="A8:L8"/>
    <mergeCell ref="A15:B15"/>
    <mergeCell ref="A29:B29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12.421875" style="0" customWidth="1"/>
    <col min="2" max="2" width="50.140625" style="0" customWidth="1"/>
    <col min="3" max="3" width="15.57421875" style="0" customWidth="1"/>
    <col min="4" max="4" width="15.421875" style="0" customWidth="1"/>
    <col min="5" max="5" width="14.8515625" style="0" customWidth="1"/>
    <col min="6" max="6" width="16.8515625" style="0" customWidth="1"/>
    <col min="7" max="7" width="19.140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2.7109375" style="0" customWidth="1"/>
    <col min="12" max="12" width="15.8515625" style="0" customWidth="1"/>
  </cols>
  <sheetData>
    <row r="3" spans="1:12" ht="14.25">
      <c r="A3" s="1"/>
      <c r="B3" s="1"/>
      <c r="C3" s="1"/>
      <c r="E3" s="1"/>
      <c r="J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86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87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0" t="s">
        <v>15</v>
      </c>
    </row>
    <row r="16" spans="1:12" ht="11.25" customHeight="1">
      <c r="A16" s="23"/>
      <c r="B16" s="2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29.25" customHeight="1">
      <c r="A17" s="19">
        <v>111</v>
      </c>
      <c r="B17" s="20" t="s">
        <v>16</v>
      </c>
      <c r="C17" s="21">
        <v>365973066.23</v>
      </c>
      <c r="D17" s="21">
        <v>72603594</v>
      </c>
      <c r="E17" s="21">
        <v>58683925.61</v>
      </c>
      <c r="F17" s="21">
        <v>9955200</v>
      </c>
      <c r="G17" s="21">
        <v>540000</v>
      </c>
      <c r="H17" s="25"/>
      <c r="I17" s="25">
        <v>12000</v>
      </c>
      <c r="J17" s="21"/>
      <c r="K17" s="25"/>
      <c r="L17" s="22">
        <f>SUM(C17:K17)</f>
        <v>507767785.84000003</v>
      </c>
    </row>
    <row r="18" spans="1:12" ht="27.75" customHeight="1">
      <c r="A18" s="19">
        <v>303</v>
      </c>
      <c r="B18" s="20" t="s">
        <v>88</v>
      </c>
      <c r="C18" s="21"/>
      <c r="D18" s="21">
        <v>233100</v>
      </c>
      <c r="E18" s="21">
        <v>833900</v>
      </c>
      <c r="F18" s="21">
        <v>533000</v>
      </c>
      <c r="G18" s="21"/>
      <c r="H18" s="25"/>
      <c r="I18" s="25"/>
      <c r="J18" s="21"/>
      <c r="K18" s="25"/>
      <c r="L18" s="22">
        <f>SUM(C18:K18)</f>
        <v>1600000</v>
      </c>
    </row>
    <row r="19" spans="1:12" ht="29.25" customHeight="1">
      <c r="A19" s="19">
        <v>319</v>
      </c>
      <c r="B19" s="20" t="s">
        <v>89</v>
      </c>
      <c r="C19" s="21"/>
      <c r="D19" s="21">
        <v>85200</v>
      </c>
      <c r="E19" s="21">
        <v>775177.53</v>
      </c>
      <c r="F19" s="21">
        <v>9000</v>
      </c>
      <c r="G19" s="21">
        <v>52500</v>
      </c>
      <c r="H19" s="25"/>
      <c r="I19" s="25"/>
      <c r="J19" s="21"/>
      <c r="K19" s="25"/>
      <c r="L19" s="22">
        <f>SUM(C19:K19)</f>
        <v>921877.53</v>
      </c>
    </row>
    <row r="20" spans="1:12" ht="29.25" customHeight="1">
      <c r="A20" s="19">
        <v>323</v>
      </c>
      <c r="B20" s="20" t="s">
        <v>90</v>
      </c>
      <c r="C20" s="21"/>
      <c r="D20" s="21">
        <v>2448646</v>
      </c>
      <c r="E20" s="21">
        <v>3310000</v>
      </c>
      <c r="F20" s="21">
        <v>350000</v>
      </c>
      <c r="G20" s="21">
        <v>2457103</v>
      </c>
      <c r="H20" s="25"/>
      <c r="I20" s="25"/>
      <c r="J20" s="21"/>
      <c r="K20" s="25"/>
      <c r="L20" s="22">
        <f>SUM(C20:K20)</f>
        <v>8565749</v>
      </c>
    </row>
    <row r="21" spans="1:12" ht="12.75" customHeight="1" hidden="1">
      <c r="A21" s="19">
        <v>520</v>
      </c>
      <c r="B21" s="20" t="s">
        <v>91</v>
      </c>
      <c r="C21" s="21"/>
      <c r="D21" s="21"/>
      <c r="E21" s="21"/>
      <c r="F21" s="21"/>
      <c r="G21" s="21"/>
      <c r="H21" s="25"/>
      <c r="I21" s="25"/>
      <c r="J21" s="21"/>
      <c r="K21" s="25"/>
      <c r="L21" s="22">
        <f>SUM(C21:K21)</f>
        <v>0</v>
      </c>
    </row>
    <row r="22" spans="1:12" ht="29.25" customHeight="1">
      <c r="A22" s="19">
        <v>527</v>
      </c>
      <c r="B22" s="20" t="s">
        <v>79</v>
      </c>
      <c r="C22" s="21"/>
      <c r="D22" s="21">
        <v>1535038</v>
      </c>
      <c r="E22" s="21">
        <v>1535037</v>
      </c>
      <c r="F22" s="21"/>
      <c r="G22" s="21">
        <v>7988448</v>
      </c>
      <c r="H22" s="25"/>
      <c r="I22" s="25"/>
      <c r="J22" s="21"/>
      <c r="K22" s="25"/>
      <c r="L22" s="22">
        <f>SUM(C22:K22)</f>
        <v>11058523</v>
      </c>
    </row>
    <row r="23" spans="1:12" ht="29.25" customHeight="1">
      <c r="A23" s="19">
        <v>542</v>
      </c>
      <c r="B23" s="20" t="s">
        <v>92</v>
      </c>
      <c r="C23" s="21"/>
      <c r="D23" s="21">
        <v>1430659</v>
      </c>
      <c r="E23" s="21">
        <v>2348141</v>
      </c>
      <c r="F23" s="21">
        <v>60000</v>
      </c>
      <c r="G23" s="21"/>
      <c r="H23" s="25"/>
      <c r="I23" s="25"/>
      <c r="J23" s="21"/>
      <c r="K23" s="25"/>
      <c r="L23" s="22">
        <f>SUM(C23:K23)</f>
        <v>3838800</v>
      </c>
    </row>
    <row r="24" spans="1:12" ht="35.25" customHeight="1">
      <c r="A24" s="26" t="s">
        <v>17</v>
      </c>
      <c r="B24" s="26"/>
      <c r="C24" s="42">
        <f>SUM(C16:C23)</f>
        <v>365973066.23</v>
      </c>
      <c r="D24" s="42">
        <f>SUM(D16:D23)</f>
        <v>78336237</v>
      </c>
      <c r="E24" s="42">
        <f>SUM(E16:E23)</f>
        <v>67486181.14</v>
      </c>
      <c r="F24" s="42">
        <f>SUM(F16:F23)</f>
        <v>10907200</v>
      </c>
      <c r="G24" s="42">
        <f>SUM(G16:G23)</f>
        <v>11038051</v>
      </c>
      <c r="H24" s="42"/>
      <c r="I24" s="42">
        <f>SUM(I16:I23)</f>
        <v>12000</v>
      </c>
      <c r="J24" s="42"/>
      <c r="K24" s="42"/>
      <c r="L24" s="43">
        <f>SUM(L16:L23)</f>
        <v>533752735.37</v>
      </c>
    </row>
    <row r="29" ht="12">
      <c r="A29" s="29" t="s">
        <v>18</v>
      </c>
    </row>
  </sheetData>
  <mergeCells count="5">
    <mergeCell ref="A4:L4"/>
    <mergeCell ref="A7:L7"/>
    <mergeCell ref="A8:L8"/>
    <mergeCell ref="A15:B15"/>
    <mergeCell ref="A24:B24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zoomScale="75" zoomScaleNormal="75" workbookViewId="0" topLeftCell="F12">
      <selection activeCell="B5" sqref="B5"/>
    </sheetView>
  </sheetViews>
  <sheetFormatPr defaultColWidth="11.421875" defaultRowHeight="12.75"/>
  <cols>
    <col min="1" max="1" width="20.8515625" style="0" customWidth="1"/>
    <col min="2" max="2" width="53.421875" style="0" customWidth="1"/>
    <col min="3" max="3" width="15.57421875" style="0" customWidth="1"/>
    <col min="4" max="4" width="16.421875" style="0" customWidth="1"/>
    <col min="5" max="5" width="18.00390625" style="0" customWidth="1"/>
    <col min="6" max="6" width="13.57421875" style="0" customWidth="1"/>
    <col min="7" max="7" width="16.8515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0.140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93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.5" customHeight="1">
      <c r="A16" s="23"/>
      <c r="B16" s="2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29.25" customHeight="1">
      <c r="A17" s="19">
        <v>111</v>
      </c>
      <c r="B17" s="20" t="s">
        <v>16</v>
      </c>
      <c r="C17" s="21">
        <v>11125398.43</v>
      </c>
      <c r="D17" s="21">
        <v>256100.5</v>
      </c>
      <c r="E17" s="21">
        <v>1863074.5</v>
      </c>
      <c r="F17" s="21">
        <v>55649805</v>
      </c>
      <c r="G17" s="21">
        <v>18622335</v>
      </c>
      <c r="H17" s="25"/>
      <c r="I17" s="25">
        <v>3884563</v>
      </c>
      <c r="J17" s="21"/>
      <c r="K17" s="25"/>
      <c r="L17" s="22">
        <f>SUM(C17:K17)</f>
        <v>91401276.43</v>
      </c>
    </row>
    <row r="18" spans="1:12" ht="29.25" customHeight="1">
      <c r="A18" s="19">
        <v>304</v>
      </c>
      <c r="B18" s="20" t="s">
        <v>95</v>
      </c>
      <c r="C18" s="21">
        <v>80000</v>
      </c>
      <c r="D18" s="21">
        <v>149130</v>
      </c>
      <c r="E18" s="21">
        <v>270000</v>
      </c>
      <c r="F18" s="21">
        <v>37000</v>
      </c>
      <c r="G18" s="21"/>
      <c r="H18" s="25"/>
      <c r="I18" s="25"/>
      <c r="J18" s="21"/>
      <c r="K18" s="25"/>
      <c r="L18" s="22">
        <f>SUM(C18:K18)</f>
        <v>536130</v>
      </c>
    </row>
    <row r="19" spans="1:12" ht="12.75" customHeight="1" hidden="1">
      <c r="A19" s="19">
        <v>327</v>
      </c>
      <c r="B19" s="20" t="e">
        <f>+#REF!</f>
        <v>#REF!</v>
      </c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12.75" customHeight="1" hidden="1">
      <c r="A20" s="19">
        <v>328</v>
      </c>
      <c r="B20" s="20" t="e">
        <f>+#REF!</f>
        <v>#REF!</v>
      </c>
      <c r="C20" s="21"/>
      <c r="D20" s="21"/>
      <c r="E20" s="21"/>
      <c r="F20" s="21"/>
      <c r="G20" s="21"/>
      <c r="H20" s="25"/>
      <c r="I20" s="25"/>
      <c r="J20" s="21"/>
      <c r="K20" s="25"/>
      <c r="L20" s="22">
        <f>SUM(C20:K20)</f>
        <v>0</v>
      </c>
    </row>
    <row r="21" spans="1:12" ht="12.75" customHeight="1" hidden="1">
      <c r="A21" s="19">
        <v>329</v>
      </c>
      <c r="B21" s="20" t="e">
        <f>+#REF!</f>
        <v>#REF!</v>
      </c>
      <c r="C21" s="21"/>
      <c r="D21" s="21"/>
      <c r="E21" s="21"/>
      <c r="F21" s="21"/>
      <c r="G21" s="21"/>
      <c r="H21" s="25"/>
      <c r="I21" s="25"/>
      <c r="J21" s="21"/>
      <c r="K21" s="25"/>
      <c r="L21" s="22">
        <f>SUM(C21:K21)</f>
        <v>0</v>
      </c>
    </row>
    <row r="22" spans="1:12" ht="29.25" customHeight="1">
      <c r="A22" s="19">
        <v>617</v>
      </c>
      <c r="B22" s="20" t="s">
        <v>96</v>
      </c>
      <c r="C22" s="21"/>
      <c r="D22" s="21"/>
      <c r="E22" s="21"/>
      <c r="F22" s="21"/>
      <c r="G22" s="21"/>
      <c r="H22" s="25">
        <v>7500000</v>
      </c>
      <c r="I22" s="25"/>
      <c r="J22" s="21"/>
      <c r="K22" s="25"/>
      <c r="L22" s="22">
        <f>SUM(C22:K22)</f>
        <v>7500000</v>
      </c>
    </row>
    <row r="23" spans="1:12" ht="35.25" customHeight="1">
      <c r="A23" s="26" t="s">
        <v>17</v>
      </c>
      <c r="B23" s="26"/>
      <c r="C23" s="27">
        <f>SUM(C16:C22)</f>
        <v>11205398.43</v>
      </c>
      <c r="D23" s="27">
        <f>SUM(D16:D22)</f>
        <v>405230.5</v>
      </c>
      <c r="E23" s="27">
        <f>SUM(E16:E22)</f>
        <v>2133074.5</v>
      </c>
      <c r="F23" s="27">
        <f>SUM(F16:F22)</f>
        <v>55686805</v>
      </c>
      <c r="G23" s="27">
        <f>SUM(G16:G22)</f>
        <v>18622335</v>
      </c>
      <c r="H23" s="27">
        <f>SUM(H16:H22)</f>
        <v>7500000</v>
      </c>
      <c r="I23" s="27">
        <f>SUM(I16:I22)</f>
        <v>3884563</v>
      </c>
      <c r="J23" s="27"/>
      <c r="K23" s="27"/>
      <c r="L23" s="28">
        <f>SUM(L16:L22)</f>
        <v>99437406.43</v>
      </c>
    </row>
    <row r="28" ht="12">
      <c r="A28" s="29" t="s">
        <v>18</v>
      </c>
    </row>
  </sheetData>
  <mergeCells count="5">
    <mergeCell ref="A4:L4"/>
    <mergeCell ref="A7:L7"/>
    <mergeCell ref="A8:L8"/>
    <mergeCell ref="A15:B15"/>
    <mergeCell ref="A23:B23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7"/>
  <sheetViews>
    <sheetView zoomScale="75" zoomScaleNormal="75" workbookViewId="0" topLeftCell="F5">
      <selection activeCell="I9" sqref="I9"/>
    </sheetView>
  </sheetViews>
  <sheetFormatPr defaultColWidth="11.421875" defaultRowHeight="12.75"/>
  <cols>
    <col min="1" max="1" width="21.00390625" style="0" customWidth="1"/>
    <col min="2" max="2" width="53.421875" style="0" customWidth="1"/>
    <col min="3" max="3" width="15.57421875" style="0" customWidth="1"/>
    <col min="4" max="4" width="16.421875" style="0" customWidth="1"/>
    <col min="5" max="5" width="18.00390625" style="0" customWidth="1"/>
    <col min="6" max="6" width="13.57421875" style="0" customWidth="1"/>
    <col min="7" max="7" width="16.281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0.140625" style="0" customWidth="1"/>
    <col min="13" max="13" width="15.5742187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97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98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44" t="s">
        <v>6</v>
      </c>
      <c r="D15" s="12" t="s">
        <v>7</v>
      </c>
      <c r="E15" s="12" t="s">
        <v>8</v>
      </c>
      <c r="F15" s="12" t="s">
        <v>9</v>
      </c>
      <c r="G15" s="12" t="s">
        <v>26</v>
      </c>
      <c r="H15" s="12" t="s">
        <v>11</v>
      </c>
      <c r="I15" s="12" t="s">
        <v>12</v>
      </c>
      <c r="J15" s="12" t="s">
        <v>13</v>
      </c>
      <c r="K15" s="12" t="s">
        <v>14</v>
      </c>
      <c r="L15" s="12" t="s">
        <v>15</v>
      </c>
    </row>
    <row r="16" spans="1:12" ht="3" customHeight="1">
      <c r="A16" s="24"/>
      <c r="B16" s="24"/>
      <c r="C16" s="45"/>
      <c r="D16" s="32"/>
      <c r="E16" s="45"/>
      <c r="F16" s="32"/>
      <c r="G16" s="32"/>
      <c r="H16" s="32"/>
      <c r="I16" s="46"/>
      <c r="J16" s="45"/>
      <c r="K16" s="32"/>
      <c r="L16" s="18"/>
    </row>
    <row r="17" spans="1:12" ht="29.25" customHeight="1">
      <c r="A17" s="19">
        <v>111</v>
      </c>
      <c r="B17" s="20" t="s">
        <v>16</v>
      </c>
      <c r="C17" s="21">
        <v>9455540.79</v>
      </c>
      <c r="D17" s="21">
        <v>1193176</v>
      </c>
      <c r="E17" s="21">
        <v>3924985</v>
      </c>
      <c r="F17" s="21">
        <v>48239429.81</v>
      </c>
      <c r="G17" s="21">
        <v>1020000</v>
      </c>
      <c r="H17" s="25"/>
      <c r="I17" s="25">
        <v>3560857</v>
      </c>
      <c r="J17" s="21"/>
      <c r="K17" s="25"/>
      <c r="L17" s="47">
        <f>SUM(C17:K17)</f>
        <v>67393988.6</v>
      </c>
    </row>
    <row r="18" spans="1:12" ht="12.75" customHeight="1" hidden="1">
      <c r="A18" s="19">
        <v>327</v>
      </c>
      <c r="B18" s="20"/>
      <c r="C18" s="21"/>
      <c r="D18" s="21"/>
      <c r="E18" s="21"/>
      <c r="F18" s="21"/>
      <c r="G18" s="21"/>
      <c r="H18" s="25"/>
      <c r="I18" s="25"/>
      <c r="J18" s="21"/>
      <c r="K18" s="25"/>
      <c r="L18" s="47">
        <f>SUM(C18:K18)</f>
        <v>0</v>
      </c>
    </row>
    <row r="19" spans="1:12" ht="29.25" customHeight="1">
      <c r="A19" s="19">
        <v>328</v>
      </c>
      <c r="B19" s="20" t="s">
        <v>99</v>
      </c>
      <c r="C19" s="21"/>
      <c r="D19" s="21"/>
      <c r="E19" s="21"/>
      <c r="F19" s="21"/>
      <c r="G19" s="21"/>
      <c r="H19" s="25"/>
      <c r="I19" s="25">
        <v>909527</v>
      </c>
      <c r="J19" s="21"/>
      <c r="K19" s="25"/>
      <c r="L19" s="47">
        <f>SUM(C19:K19)</f>
        <v>909527</v>
      </c>
    </row>
    <row r="20" spans="1:12" ht="29.25" customHeight="1">
      <c r="A20" s="19">
        <v>329</v>
      </c>
      <c r="B20" s="20" t="s">
        <v>100</v>
      </c>
      <c r="C20" s="21"/>
      <c r="D20" s="21"/>
      <c r="E20" s="21"/>
      <c r="F20" s="21"/>
      <c r="G20" s="21"/>
      <c r="H20" s="25"/>
      <c r="I20" s="25">
        <v>746000</v>
      </c>
      <c r="J20" s="21"/>
      <c r="K20" s="25"/>
      <c r="L20" s="47">
        <f>SUM(C20:K20)</f>
        <v>746000</v>
      </c>
    </row>
    <row r="21" spans="1:12" ht="12.75" customHeight="1" hidden="1">
      <c r="A21" s="19">
        <v>808</v>
      </c>
      <c r="B21" s="20" t="e">
        <f>+#REF!</f>
        <v>#REF!</v>
      </c>
      <c r="C21" s="21"/>
      <c r="D21" s="21"/>
      <c r="E21" s="21"/>
      <c r="F21" s="21"/>
      <c r="G21" s="21"/>
      <c r="H21" s="25"/>
      <c r="I21" s="25"/>
      <c r="J21" s="21"/>
      <c r="K21" s="25"/>
      <c r="L21" s="47">
        <f>SUM(C21:K21)</f>
        <v>0</v>
      </c>
    </row>
    <row r="22" spans="1:13" ht="30.75" customHeight="1">
      <c r="A22" s="48" t="s">
        <v>101</v>
      </c>
      <c r="B22" s="49"/>
      <c r="C22" s="27">
        <f>+C17</f>
        <v>9455540.79</v>
      </c>
      <c r="D22" s="27">
        <f>+D17</f>
        <v>1193176</v>
      </c>
      <c r="E22" s="27">
        <f>+E17</f>
        <v>3924985</v>
      </c>
      <c r="F22" s="27">
        <f>+F17</f>
        <v>48239429.81</v>
      </c>
      <c r="G22" s="27">
        <f>+G17</f>
        <v>1020000</v>
      </c>
      <c r="H22" s="27"/>
      <c r="I22" s="27">
        <f>+I17+I19+I20</f>
        <v>5216384</v>
      </c>
      <c r="J22" s="27"/>
      <c r="K22" s="27"/>
      <c r="L22" s="50">
        <f>+L17+L19+L20</f>
        <v>69049515.6</v>
      </c>
      <c r="M22" s="51"/>
    </row>
    <row r="25" ht="12">
      <c r="L25" s="51"/>
    </row>
    <row r="27" ht="12">
      <c r="A27" s="29" t="s">
        <v>18</v>
      </c>
    </row>
  </sheetData>
  <mergeCells count="4">
    <mergeCell ref="A4:L4"/>
    <mergeCell ref="A7:L7"/>
    <mergeCell ref="A8:L8"/>
    <mergeCell ref="A15:B15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2.00390625" style="0" customWidth="1"/>
    <col min="2" max="2" width="55.421875" style="0" customWidth="1"/>
    <col min="3" max="3" width="14.7109375" style="0" customWidth="1"/>
    <col min="4" max="4" width="12.7109375" style="0" customWidth="1"/>
    <col min="5" max="5" width="13.28125" style="0" customWidth="1"/>
    <col min="6" max="6" width="14.421875" style="0" customWidth="1"/>
    <col min="7" max="7" width="16.8515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L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102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103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5" spans="1:12" ht="57.75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2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6.5" customHeight="1">
      <c r="A17" s="19">
        <v>111</v>
      </c>
      <c r="B17" s="20" t="s">
        <v>16</v>
      </c>
      <c r="C17" s="21">
        <v>4004987</v>
      </c>
      <c r="D17" s="21">
        <v>172046.49</v>
      </c>
      <c r="E17" s="21">
        <v>975258.51</v>
      </c>
      <c r="F17" s="21">
        <v>827143</v>
      </c>
      <c r="G17" s="21"/>
      <c r="H17" s="25"/>
      <c r="I17" s="25"/>
      <c r="J17" s="21"/>
      <c r="K17" s="25"/>
      <c r="L17" s="22">
        <f>SUM(C17:K17)</f>
        <v>5979435</v>
      </c>
    </row>
    <row r="18" spans="1:12" ht="46.5" customHeight="1">
      <c r="A18" s="19">
        <v>5013</v>
      </c>
      <c r="B18" s="20" t="s">
        <v>104</v>
      </c>
      <c r="C18" s="21"/>
      <c r="D18" s="21"/>
      <c r="E18" s="21">
        <v>49000</v>
      </c>
      <c r="F18" s="21"/>
      <c r="G18" s="21"/>
      <c r="H18" s="25"/>
      <c r="I18" s="25"/>
      <c r="J18" s="21"/>
      <c r="K18" s="25"/>
      <c r="L18" s="22">
        <f>SUM(C18:K18)</f>
        <v>49000</v>
      </c>
    </row>
    <row r="19" spans="1:12" ht="12.75" customHeight="1" hidden="1">
      <c r="A19" s="23"/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/>
    </row>
    <row r="20" spans="1:12" ht="23.25" customHeight="1">
      <c r="A20" s="26" t="s">
        <v>17</v>
      </c>
      <c r="B20" s="26"/>
      <c r="C20" s="27">
        <f>SUM(C16:C19)</f>
        <v>4004987</v>
      </c>
      <c r="D20" s="27">
        <f>SUM(D16:D19)</f>
        <v>172046.49</v>
      </c>
      <c r="E20" s="27">
        <f>SUM(E16:E19)</f>
        <v>1024258.51</v>
      </c>
      <c r="F20" s="27">
        <f>SUM(F16:F19)</f>
        <v>827143</v>
      </c>
      <c r="G20" s="27"/>
      <c r="H20" s="27"/>
      <c r="I20" s="27"/>
      <c r="J20" s="27"/>
      <c r="K20" s="27"/>
      <c r="L20" s="28">
        <f>SUM(L16:L19)</f>
        <v>6028435</v>
      </c>
    </row>
  </sheetData>
  <mergeCells count="5">
    <mergeCell ref="A4:L4"/>
    <mergeCell ref="A7:L7"/>
    <mergeCell ref="A8:L8"/>
    <mergeCell ref="A15:B15"/>
    <mergeCell ref="A20:B20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15.7109375" style="0" customWidth="1"/>
    <col min="2" max="2" width="56.7109375" style="0" customWidth="1"/>
    <col min="3" max="3" width="15.851562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7.281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K3" s="30"/>
      <c r="L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105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106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13123866.55</v>
      </c>
      <c r="D17" s="21">
        <v>72032</v>
      </c>
      <c r="E17" s="21">
        <v>1249973</v>
      </c>
      <c r="F17" s="21">
        <v>30000</v>
      </c>
      <c r="G17" s="21">
        <v>64541214.15</v>
      </c>
      <c r="H17" s="25"/>
      <c r="I17" s="25"/>
      <c r="J17" s="21"/>
      <c r="K17" s="25"/>
      <c r="L17" s="22">
        <f>SUM(C17:K17)</f>
        <v>79017085.7</v>
      </c>
    </row>
    <row r="18" spans="1:12" ht="12.75" customHeight="1" hidden="1">
      <c r="A18" s="19">
        <v>111</v>
      </c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>
        <f>SUM(C18:K18)</f>
        <v>0</v>
      </c>
    </row>
    <row r="19" spans="1:12" ht="12.75" customHeight="1" hidden="1">
      <c r="A19" s="19">
        <v>111</v>
      </c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45.75" customHeight="1">
      <c r="A20" s="19">
        <v>310</v>
      </c>
      <c r="B20" s="24" t="s">
        <v>107</v>
      </c>
      <c r="C20" s="21"/>
      <c r="D20" s="21">
        <v>140000</v>
      </c>
      <c r="E20" s="21">
        <v>685615.6</v>
      </c>
      <c r="F20" s="21">
        <v>135000</v>
      </c>
      <c r="G20" s="21"/>
      <c r="H20" s="25"/>
      <c r="I20" s="25"/>
      <c r="J20" s="21"/>
      <c r="K20" s="25"/>
      <c r="L20" s="22">
        <f>SUM(C20:K20)</f>
        <v>960615.6</v>
      </c>
    </row>
    <row r="21" spans="1:12" ht="45.75" customHeight="1">
      <c r="A21" s="19">
        <v>581</v>
      </c>
      <c r="B21" s="24" t="s">
        <v>108</v>
      </c>
      <c r="C21" s="21"/>
      <c r="D21" s="21">
        <v>24000</v>
      </c>
      <c r="E21" s="21">
        <v>120000</v>
      </c>
      <c r="F21" s="21"/>
      <c r="G21" s="21"/>
      <c r="H21" s="25"/>
      <c r="I21" s="25"/>
      <c r="J21" s="21"/>
      <c r="K21" s="25"/>
      <c r="L21" s="22">
        <f>SUM(C21:K21)</f>
        <v>144000</v>
      </c>
    </row>
    <row r="22" spans="1:12" ht="15.75" customHeight="1">
      <c r="A22" s="23"/>
      <c r="B22" s="24"/>
      <c r="C22" s="21"/>
      <c r="D22" s="21"/>
      <c r="E22" s="21"/>
      <c r="F22" s="21"/>
      <c r="G22" s="21"/>
      <c r="H22" s="25"/>
      <c r="I22" s="25"/>
      <c r="J22" s="21"/>
      <c r="K22" s="25"/>
      <c r="L22" s="22"/>
    </row>
    <row r="23" spans="1:12" ht="31.5" customHeight="1">
      <c r="A23" s="26" t="s">
        <v>17</v>
      </c>
      <c r="B23" s="26"/>
      <c r="C23" s="27">
        <f>SUM(C16:C22)</f>
        <v>13123866.55</v>
      </c>
      <c r="D23" s="27">
        <f>SUM(D16:D22)</f>
        <v>236032</v>
      </c>
      <c r="E23" s="27">
        <f>SUM(E16:E22)</f>
        <v>2055588.6</v>
      </c>
      <c r="F23" s="27">
        <f>SUM(F16:F22)</f>
        <v>165000</v>
      </c>
      <c r="G23" s="27">
        <f>SUM(G16:G22)</f>
        <v>64541214.15</v>
      </c>
      <c r="H23" s="27"/>
      <c r="I23" s="27"/>
      <c r="J23" s="27"/>
      <c r="K23" s="27"/>
      <c r="L23" s="28">
        <f>SUM(L16:L22)</f>
        <v>80121701.3</v>
      </c>
    </row>
    <row r="29" ht="12">
      <c r="A29" s="29" t="s">
        <v>18</v>
      </c>
    </row>
  </sheetData>
  <mergeCells count="5">
    <mergeCell ref="A4:L4"/>
    <mergeCell ref="A7:L7"/>
    <mergeCell ref="A8:L8"/>
    <mergeCell ref="A15:B15"/>
    <mergeCell ref="A23:B23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0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16.00390625" style="0" customWidth="1"/>
    <col min="2" max="2" width="62.28125" style="0" customWidth="1"/>
    <col min="3" max="3" width="15.57421875" style="0" customWidth="1"/>
    <col min="4" max="4" width="17.7109375" style="0" customWidth="1"/>
    <col min="5" max="5" width="16.00390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L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109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110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39750113.46</v>
      </c>
      <c r="D17" s="21">
        <v>3683126</v>
      </c>
      <c r="E17" s="21">
        <v>6829331.56</v>
      </c>
      <c r="F17" s="21">
        <v>675000</v>
      </c>
      <c r="G17" s="21">
        <v>56005448</v>
      </c>
      <c r="H17" s="25"/>
      <c r="I17" s="25"/>
      <c r="J17" s="21"/>
      <c r="K17" s="25"/>
      <c r="L17" s="22">
        <f>SUM(C17:K17)</f>
        <v>106943019.02000001</v>
      </c>
    </row>
    <row r="18" spans="1:12" ht="12.75" customHeight="1" hidden="1">
      <c r="A18" s="19">
        <v>111</v>
      </c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>
        <f>SUM(C18:K18)</f>
        <v>0</v>
      </c>
    </row>
    <row r="19" spans="1:12" ht="12.75" customHeight="1" hidden="1">
      <c r="A19" s="19">
        <v>111</v>
      </c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45.75" customHeight="1">
      <c r="A20" s="19">
        <v>527</v>
      </c>
      <c r="B20" s="24" t="s">
        <v>111</v>
      </c>
      <c r="C20" s="21"/>
      <c r="D20" s="21">
        <v>12632</v>
      </c>
      <c r="E20" s="21">
        <v>31581</v>
      </c>
      <c r="F20" s="21"/>
      <c r="G20" s="21">
        <v>587425</v>
      </c>
      <c r="H20" s="25"/>
      <c r="I20" s="25"/>
      <c r="J20" s="21"/>
      <c r="K20" s="25"/>
      <c r="L20" s="22">
        <f>SUM(C20:K20)</f>
        <v>631638</v>
      </c>
    </row>
    <row r="21" spans="1:12" ht="12.75" customHeight="1" hidden="1">
      <c r="A21" s="19">
        <v>590</v>
      </c>
      <c r="B21" s="24" t="s">
        <v>112</v>
      </c>
      <c r="C21" s="21"/>
      <c r="D21" s="21"/>
      <c r="E21" s="21"/>
      <c r="F21" s="21"/>
      <c r="G21" s="21"/>
      <c r="H21" s="25"/>
      <c r="I21" s="25"/>
      <c r="J21" s="21"/>
      <c r="K21" s="25"/>
      <c r="L21" s="22">
        <f>SUM(C21:K21)</f>
        <v>0</v>
      </c>
    </row>
    <row r="22" spans="1:12" ht="45.75" customHeight="1">
      <c r="A22" s="19">
        <v>555</v>
      </c>
      <c r="B22" s="24" t="s">
        <v>113</v>
      </c>
      <c r="C22" s="21"/>
      <c r="D22" s="21">
        <v>3720</v>
      </c>
      <c r="E22" s="21">
        <v>55690</v>
      </c>
      <c r="F22" s="21"/>
      <c r="G22" s="21">
        <v>43259215</v>
      </c>
      <c r="H22" s="25"/>
      <c r="I22" s="25"/>
      <c r="J22" s="21"/>
      <c r="K22" s="25"/>
      <c r="L22" s="22">
        <f>SUM(C22:K22)</f>
        <v>43318625</v>
      </c>
    </row>
    <row r="23" spans="1:12" ht="45.75" customHeight="1">
      <c r="A23" s="19">
        <v>586</v>
      </c>
      <c r="B23" s="24" t="s">
        <v>114</v>
      </c>
      <c r="C23" s="21"/>
      <c r="D23" s="21"/>
      <c r="E23" s="21"/>
      <c r="F23" s="21"/>
      <c r="G23" s="21">
        <v>2000000</v>
      </c>
      <c r="H23" s="25"/>
      <c r="I23" s="25"/>
      <c r="J23" s="21"/>
      <c r="K23" s="25"/>
      <c r="L23" s="22">
        <f>SUM(C23:K23)</f>
        <v>2000000</v>
      </c>
    </row>
    <row r="24" spans="1:12" ht="31.5" customHeight="1">
      <c r="A24" s="26" t="s">
        <v>17</v>
      </c>
      <c r="B24" s="26"/>
      <c r="C24" s="27">
        <f>SUM(C16:C22)</f>
        <v>39750113.46</v>
      </c>
      <c r="D24" s="27">
        <f>SUM(D16:D22)</f>
        <v>3699478</v>
      </c>
      <c r="E24" s="27">
        <f>SUM(E16:E22)</f>
        <v>6916602.56</v>
      </c>
      <c r="F24" s="27">
        <f>SUM(F16:F22)</f>
        <v>675000</v>
      </c>
      <c r="G24" s="27">
        <f>SUM(G16:G22)</f>
        <v>99852088</v>
      </c>
      <c r="H24" s="27"/>
      <c r="I24" s="27"/>
      <c r="J24" s="27"/>
      <c r="K24" s="27"/>
      <c r="L24" s="28">
        <f>SUM(L16:L23)</f>
        <v>152893282.02</v>
      </c>
    </row>
    <row r="30" ht="12">
      <c r="A30" s="29" t="s">
        <v>18</v>
      </c>
    </row>
  </sheetData>
  <mergeCells count="5">
    <mergeCell ref="A4:L4"/>
    <mergeCell ref="A7:L7"/>
    <mergeCell ref="A8:L8"/>
    <mergeCell ref="A15:B15"/>
    <mergeCell ref="A24:B24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16.00390625" style="0" customWidth="1"/>
    <col min="2" max="2" width="62.28125" style="0" customWidth="1"/>
    <col min="3" max="3" width="15.57421875" style="0" customWidth="1"/>
    <col min="4" max="4" width="17.7109375" style="0" customWidth="1"/>
    <col min="5" max="5" width="16.42187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33.28125" style="0" customWidth="1"/>
    <col min="13" max="13" width="13.7109375" style="0" customWidth="1"/>
  </cols>
  <sheetData>
    <row r="3" spans="1:12" ht="14.25">
      <c r="A3" s="1"/>
      <c r="B3" s="1"/>
      <c r="C3" s="1"/>
      <c r="E3" s="1"/>
      <c r="L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115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2323878</v>
      </c>
      <c r="D17" s="21">
        <v>74000</v>
      </c>
      <c r="E17" s="21">
        <v>1063133</v>
      </c>
      <c r="F17" s="21">
        <v>60000</v>
      </c>
      <c r="G17" s="21"/>
      <c r="H17" s="25"/>
      <c r="I17" s="25"/>
      <c r="J17" s="21"/>
      <c r="K17" s="25"/>
      <c r="L17" s="22">
        <f>SUM(C17:K17)</f>
        <v>3521011</v>
      </c>
    </row>
    <row r="18" spans="1:12" ht="12.75" customHeight="1" hidden="1">
      <c r="A18" s="19">
        <v>111</v>
      </c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>
        <f>SUM(C18:K18)</f>
        <v>0</v>
      </c>
    </row>
    <row r="19" spans="1:12" ht="12.75" customHeight="1" hidden="1">
      <c r="A19" s="19">
        <v>111</v>
      </c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12.75" customHeight="1" hidden="1">
      <c r="A20" s="19">
        <v>527</v>
      </c>
      <c r="B20" s="24" t="s">
        <v>111</v>
      </c>
      <c r="C20" s="21"/>
      <c r="D20" s="21"/>
      <c r="E20" s="21"/>
      <c r="F20" s="21"/>
      <c r="G20" s="21"/>
      <c r="H20" s="25"/>
      <c r="I20" s="25"/>
      <c r="J20" s="21"/>
      <c r="K20" s="25"/>
      <c r="L20" s="22">
        <f>SUM(C20:K20)</f>
        <v>0</v>
      </c>
    </row>
    <row r="21" spans="1:12" ht="12.75" customHeight="1" hidden="1">
      <c r="A21" s="19">
        <v>590</v>
      </c>
      <c r="B21" s="24" t="s">
        <v>112</v>
      </c>
      <c r="C21" s="21"/>
      <c r="D21" s="21"/>
      <c r="E21" s="21"/>
      <c r="F21" s="21"/>
      <c r="G21" s="21"/>
      <c r="H21" s="25"/>
      <c r="I21" s="25"/>
      <c r="J21" s="21"/>
      <c r="K21" s="25"/>
      <c r="L21" s="22">
        <f>SUM(C21:K21)</f>
        <v>0</v>
      </c>
    </row>
    <row r="22" spans="1:12" ht="31.5" customHeight="1">
      <c r="A22" s="26" t="s">
        <v>17</v>
      </c>
      <c r="B22" s="26"/>
      <c r="C22" s="27">
        <f>SUM(C16:C21)</f>
        <v>2323878</v>
      </c>
      <c r="D22" s="27">
        <f>SUM(D16:D21)</f>
        <v>74000</v>
      </c>
      <c r="E22" s="27">
        <f>SUM(E16:E21)</f>
        <v>1063133</v>
      </c>
      <c r="F22" s="27">
        <f>SUM(F16:F21)</f>
        <v>60000</v>
      </c>
      <c r="G22" s="27"/>
      <c r="H22" s="27"/>
      <c r="I22" s="27"/>
      <c r="J22" s="27"/>
      <c r="K22" s="27"/>
      <c r="L22" s="28">
        <f>SUM(L16:L21)</f>
        <v>3521011</v>
      </c>
    </row>
    <row r="28" ht="12">
      <c r="A28" s="29" t="s">
        <v>18</v>
      </c>
    </row>
  </sheetData>
  <mergeCells count="5">
    <mergeCell ref="A4:L4"/>
    <mergeCell ref="A7:L7"/>
    <mergeCell ref="A8:L8"/>
    <mergeCell ref="A15:B15"/>
    <mergeCell ref="A22:B22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0.00390625" style="0" customWidth="1"/>
    <col min="2" max="2" width="47.421875" style="0" customWidth="1"/>
    <col min="3" max="3" width="15.57421875" style="0" customWidth="1"/>
    <col min="4" max="4" width="16.421875" style="0" customWidth="1"/>
    <col min="5" max="5" width="17.140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1" ht="14.25">
      <c r="A3" s="1"/>
      <c r="B3" s="1"/>
      <c r="C3" s="1"/>
      <c r="E3" s="1"/>
      <c r="K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117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118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43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15864537.72</v>
      </c>
      <c r="D17" s="21">
        <v>230000</v>
      </c>
      <c r="E17" s="21">
        <v>700000</v>
      </c>
      <c r="F17" s="21">
        <v>100000</v>
      </c>
      <c r="G17" s="21">
        <v>252000</v>
      </c>
      <c r="H17" s="25"/>
      <c r="I17" s="25"/>
      <c r="J17" s="21"/>
      <c r="K17" s="25"/>
      <c r="L17" s="22">
        <f>SUM(C17:K17)</f>
        <v>17146537.72</v>
      </c>
    </row>
    <row r="18" spans="1:12" ht="12.75" customHeight="1" hidden="1">
      <c r="A18" s="19">
        <v>111</v>
      </c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>
        <f>SUM(C18:K18)</f>
        <v>0</v>
      </c>
    </row>
    <row r="19" spans="1:12" ht="12.75" customHeight="1" hidden="1">
      <c r="A19" s="19">
        <v>111</v>
      </c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12.75" customHeight="1" hidden="1">
      <c r="A20" s="23"/>
      <c r="B20" s="24"/>
      <c r="C20" s="21"/>
      <c r="D20" s="21"/>
      <c r="E20" s="21"/>
      <c r="F20" s="21"/>
      <c r="G20" s="21"/>
      <c r="H20" s="25"/>
      <c r="I20" s="25"/>
      <c r="J20" s="21"/>
      <c r="K20" s="25"/>
      <c r="L20" s="22"/>
    </row>
    <row r="21" spans="1:12" ht="31.5" customHeight="1">
      <c r="A21" s="26" t="s">
        <v>17</v>
      </c>
      <c r="B21" s="26"/>
      <c r="C21" s="27">
        <f>SUM(C16:C20)</f>
        <v>15864537.72</v>
      </c>
      <c r="D21" s="27">
        <f>SUM(D16:D20)</f>
        <v>230000</v>
      </c>
      <c r="E21" s="27">
        <f>SUM(E16:E20)</f>
        <v>700000</v>
      </c>
      <c r="F21" s="27">
        <f>SUM(F16:F20)</f>
        <v>100000</v>
      </c>
      <c r="G21" s="27">
        <f>SUM(G16:G20)</f>
        <v>252000</v>
      </c>
      <c r="H21" s="27"/>
      <c r="I21" s="27"/>
      <c r="J21" s="27"/>
      <c r="K21" s="27"/>
      <c r="L21" s="28">
        <f>SUM(L16:L20)</f>
        <v>17146537.72</v>
      </c>
    </row>
    <row r="27" ht="12">
      <c r="A27" s="29" t="s">
        <v>18</v>
      </c>
    </row>
  </sheetData>
  <mergeCells count="5">
    <mergeCell ref="A4:L4"/>
    <mergeCell ref="A7:L7"/>
    <mergeCell ref="A8:L8"/>
    <mergeCell ref="A15:B15"/>
    <mergeCell ref="A21:B21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4.7109375" style="0" customWidth="1"/>
    <col min="2" max="2" width="41.8515625" style="0" customWidth="1"/>
    <col min="3" max="3" width="15.57421875" style="0" customWidth="1"/>
    <col min="4" max="4" width="16.140625" style="0" customWidth="1"/>
    <col min="5" max="5" width="19.140625" style="0" customWidth="1"/>
    <col min="6" max="6" width="13.57421875" style="0" customWidth="1"/>
    <col min="7" max="7" width="16.8515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1" ht="14.25">
      <c r="A3" s="1"/>
      <c r="B3" s="1"/>
      <c r="C3" s="1"/>
      <c r="E3" s="1"/>
      <c r="K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119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120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121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6797476.04</v>
      </c>
      <c r="D17" s="21">
        <v>104000</v>
      </c>
      <c r="E17" s="21">
        <v>1336198</v>
      </c>
      <c r="F17" s="21">
        <v>294370</v>
      </c>
      <c r="G17" s="21">
        <v>70800</v>
      </c>
      <c r="H17" s="25"/>
      <c r="I17" s="25"/>
      <c r="J17" s="21"/>
      <c r="K17" s="25"/>
      <c r="L17" s="22">
        <f>SUM(C17:K17)</f>
        <v>8602844.04</v>
      </c>
    </row>
    <row r="18" spans="1:12" ht="12.75" customHeight="1" hidden="1">
      <c r="A18" s="19">
        <v>111</v>
      </c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>
        <f>SUM(C18:K18)</f>
        <v>0</v>
      </c>
    </row>
    <row r="19" spans="1:12" ht="12.75" customHeight="1" hidden="1">
      <c r="A19" s="19">
        <v>111</v>
      </c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12.75" customHeight="1" hidden="1">
      <c r="A20" s="23"/>
      <c r="B20" s="24"/>
      <c r="C20" s="21"/>
      <c r="D20" s="21"/>
      <c r="E20" s="21"/>
      <c r="F20" s="21"/>
      <c r="G20" s="21"/>
      <c r="H20" s="25"/>
      <c r="I20" s="25"/>
      <c r="J20" s="21"/>
      <c r="K20" s="25"/>
      <c r="L20" s="22"/>
    </row>
    <row r="21" spans="1:12" ht="31.5" customHeight="1">
      <c r="A21" s="26" t="s">
        <v>17</v>
      </c>
      <c r="B21" s="26"/>
      <c r="C21" s="27">
        <f>SUM(C16:C20)</f>
        <v>6797476.04</v>
      </c>
      <c r="D21" s="27">
        <f>SUM(D16:D20)</f>
        <v>104000</v>
      </c>
      <c r="E21" s="27">
        <f>SUM(E16:E20)</f>
        <v>1336198</v>
      </c>
      <c r="F21" s="27">
        <f>SUM(F16:F20)</f>
        <v>294370</v>
      </c>
      <c r="G21" s="27">
        <f>SUM(G16:G20)</f>
        <v>70800</v>
      </c>
      <c r="H21" s="27"/>
      <c r="I21" s="27"/>
      <c r="J21" s="27"/>
      <c r="K21" s="27"/>
      <c r="L21" s="28">
        <f>SUM(L16:L20)</f>
        <v>8602844.04</v>
      </c>
    </row>
    <row r="27" ht="12">
      <c r="A27" s="29" t="s">
        <v>18</v>
      </c>
    </row>
  </sheetData>
  <mergeCells count="5">
    <mergeCell ref="A4:L4"/>
    <mergeCell ref="A7:L7"/>
    <mergeCell ref="A8:L8"/>
    <mergeCell ref="A15:B15"/>
    <mergeCell ref="A21:B21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2" max="2" width="41.00390625" style="0" customWidth="1"/>
    <col min="3" max="3" width="18.421875" style="0" customWidth="1"/>
    <col min="4" max="4" width="19.57421875" style="0" customWidth="1"/>
    <col min="5" max="5" width="16.28125" style="0" customWidth="1"/>
    <col min="6" max="6" width="18.2812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19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 t="s">
        <v>21</v>
      </c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31">
        <v>24169684</v>
      </c>
      <c r="D17" s="31">
        <v>2198212</v>
      </c>
      <c r="E17" s="31">
        <v>4859990</v>
      </c>
      <c r="F17" s="31">
        <v>356114</v>
      </c>
      <c r="G17" s="31">
        <v>1666000</v>
      </c>
      <c r="H17" s="32"/>
      <c r="I17" s="32"/>
      <c r="J17" s="31"/>
      <c r="K17" s="32">
        <v>813520</v>
      </c>
      <c r="L17" s="33">
        <f>SUM(C17:K17)</f>
        <v>34063520</v>
      </c>
    </row>
    <row r="18" spans="1:12" ht="15.75" customHeight="1">
      <c r="A18" s="23"/>
      <c r="B18" s="24"/>
      <c r="C18" s="31"/>
      <c r="D18" s="31"/>
      <c r="E18" s="31"/>
      <c r="F18" s="31"/>
      <c r="G18" s="31"/>
      <c r="H18" s="32"/>
      <c r="I18" s="32"/>
      <c r="J18" s="31"/>
      <c r="K18" s="32"/>
      <c r="L18" s="33"/>
    </row>
    <row r="19" spans="1:12" ht="31.5" customHeight="1">
      <c r="A19" s="26" t="s">
        <v>17</v>
      </c>
      <c r="B19" s="26"/>
      <c r="C19" s="34">
        <f>SUM(C16:C18)</f>
        <v>24169684</v>
      </c>
      <c r="D19" s="34">
        <f>SUM(D16:D18)</f>
        <v>2198212</v>
      </c>
      <c r="E19" s="34">
        <f>SUM(E16:E18)</f>
        <v>4859990</v>
      </c>
      <c r="F19" s="34">
        <f>SUM(F16:F18)</f>
        <v>356114</v>
      </c>
      <c r="G19" s="34">
        <f>SUM(G16:G18)</f>
        <v>1666000</v>
      </c>
      <c r="H19" s="34"/>
      <c r="I19" s="34"/>
      <c r="J19" s="34"/>
      <c r="K19" s="34">
        <f>SUM(K16:K18)</f>
        <v>813520</v>
      </c>
      <c r="L19" s="35">
        <f>SUM(C19:K19)</f>
        <v>34063520</v>
      </c>
    </row>
    <row r="23" ht="12">
      <c r="A23" s="29" t="s">
        <v>18</v>
      </c>
    </row>
  </sheetData>
  <mergeCells count="5">
    <mergeCell ref="A4:L4"/>
    <mergeCell ref="A7:L7"/>
    <mergeCell ref="A8:L8"/>
    <mergeCell ref="A15:B15"/>
    <mergeCell ref="A19:B19"/>
  </mergeCells>
  <printOptions/>
  <pageMargins left="0.5513888888888889" right="1.7798611111111111" top="2.3305555555555557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1" max="1" width="10.8515625" style="0" customWidth="1"/>
    <col min="2" max="2" width="38.00390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7.421875" style="0" customWidth="1"/>
    <col min="8" max="8" width="14.0039062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1" ht="14.25">
      <c r="A3" s="1"/>
      <c r="B3" s="1"/>
      <c r="C3" s="1"/>
      <c r="E3" s="1"/>
      <c r="K3" s="30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122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123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124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125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10107833.88</v>
      </c>
      <c r="D17" s="21">
        <v>221536</v>
      </c>
      <c r="E17" s="21">
        <v>516643</v>
      </c>
      <c r="F17" s="21">
        <v>125000</v>
      </c>
      <c r="G17" s="21">
        <v>206722</v>
      </c>
      <c r="H17" s="25"/>
      <c r="I17" s="25"/>
      <c r="J17" s="21"/>
      <c r="K17" s="25">
        <v>191819</v>
      </c>
      <c r="L17" s="22">
        <f>SUM(C17:K17)</f>
        <v>11369553.88</v>
      </c>
    </row>
    <row r="18" spans="1:12" ht="12.75" customHeight="1" hidden="1">
      <c r="A18" s="23" t="s">
        <v>126</v>
      </c>
      <c r="B18" s="24"/>
      <c r="C18" s="21"/>
      <c r="D18" s="21"/>
      <c r="E18" s="21"/>
      <c r="F18" s="21"/>
      <c r="G18" s="21"/>
      <c r="H18" s="25"/>
      <c r="I18" s="25"/>
      <c r="J18" s="21"/>
      <c r="K18" s="25"/>
      <c r="L18" s="22">
        <f>SUM(C18:K18)</f>
        <v>0</v>
      </c>
    </row>
    <row r="19" spans="1:12" ht="12.75" customHeight="1" hidden="1">
      <c r="A19" s="23" t="s">
        <v>127</v>
      </c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12.75" customHeight="1" hidden="1">
      <c r="A20" s="23"/>
      <c r="B20" s="24"/>
      <c r="C20" s="21"/>
      <c r="D20" s="21"/>
      <c r="E20" s="21"/>
      <c r="F20" s="21"/>
      <c r="G20" s="21"/>
      <c r="H20" s="25"/>
      <c r="I20" s="25"/>
      <c r="J20" s="21"/>
      <c r="K20" s="25"/>
      <c r="L20" s="22"/>
    </row>
    <row r="21" spans="1:12" ht="31.5" customHeight="1">
      <c r="A21" s="26" t="s">
        <v>17</v>
      </c>
      <c r="B21" s="26"/>
      <c r="C21" s="27">
        <f>SUM(C16:C20)</f>
        <v>10107833.88</v>
      </c>
      <c r="D21" s="27">
        <f>SUM(D16:D20)</f>
        <v>221536</v>
      </c>
      <c r="E21" s="27">
        <f>SUM(E16:E20)</f>
        <v>516643</v>
      </c>
      <c r="F21" s="27">
        <f>SUM(F16:F20)</f>
        <v>125000</v>
      </c>
      <c r="G21" s="27">
        <f>SUM(G16:G20)</f>
        <v>206722</v>
      </c>
      <c r="H21" s="27"/>
      <c r="I21" s="27"/>
      <c r="J21" s="27"/>
      <c r="K21" s="27">
        <f>SUM(K16:K20)</f>
        <v>191819</v>
      </c>
      <c r="L21" s="28">
        <f>SUM(L16:L20)</f>
        <v>11369553.88</v>
      </c>
    </row>
    <row r="26" spans="1:3" ht="12">
      <c r="A26" s="29" t="s">
        <v>18</v>
      </c>
      <c r="C26" s="29"/>
    </row>
  </sheetData>
  <mergeCells count="5">
    <mergeCell ref="A4:L4"/>
    <mergeCell ref="A7:L7"/>
    <mergeCell ref="A8:L8"/>
    <mergeCell ref="A15:B15"/>
    <mergeCell ref="A21:B21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10.00390625" style="52" customWidth="1"/>
    <col min="2" max="2" width="56.8515625" style="52" customWidth="1"/>
    <col min="3" max="3" width="15.57421875" style="52" customWidth="1"/>
    <col min="4" max="4" width="16.421875" style="52" customWidth="1"/>
    <col min="5" max="5" width="18.7109375" style="52" customWidth="1"/>
    <col min="6" max="6" width="13.57421875" style="52" customWidth="1"/>
    <col min="7" max="7" width="16.8515625" style="52" customWidth="1"/>
    <col min="8" max="8" width="14.421875" style="52" customWidth="1"/>
    <col min="9" max="9" width="18.7109375" style="52" customWidth="1"/>
    <col min="10" max="10" width="13.7109375" style="52" customWidth="1"/>
    <col min="11" max="11" width="15.140625" style="52" customWidth="1"/>
    <col min="12" max="12" width="25.28125" style="52" customWidth="1"/>
    <col min="13" max="16384" width="11.57421875" style="52" customWidth="1"/>
  </cols>
  <sheetData>
    <row r="3" spans="1:11" ht="12">
      <c r="A3" s="53"/>
      <c r="B3" s="53"/>
      <c r="C3" s="53"/>
      <c r="E3" s="53"/>
      <c r="K3" s="53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53"/>
      <c r="B5" s="53"/>
      <c r="C5" s="53"/>
      <c r="D5" s="53"/>
      <c r="E5" s="53"/>
      <c r="L5" s="52" t="s">
        <v>128</v>
      </c>
    </row>
    <row r="6" spans="1:5" ht="12">
      <c r="A6" s="53"/>
      <c r="B6" s="53"/>
      <c r="C6" s="53"/>
      <c r="D6" s="53"/>
      <c r="E6" s="53"/>
    </row>
    <row r="7" spans="1:12" ht="12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6" t="s">
        <v>129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55" t="s">
        <v>5</v>
      </c>
      <c r="B15" s="55"/>
      <c r="C15" s="56" t="s">
        <v>6</v>
      </c>
      <c r="D15" s="57" t="s">
        <v>7</v>
      </c>
      <c r="E15" s="58" t="s">
        <v>8</v>
      </c>
      <c r="F15" s="57" t="s">
        <v>9</v>
      </c>
      <c r="G15" s="58" t="s">
        <v>10</v>
      </c>
      <c r="H15" s="57" t="s">
        <v>11</v>
      </c>
      <c r="I15" s="58" t="s">
        <v>12</v>
      </c>
      <c r="J15" s="57" t="s">
        <v>13</v>
      </c>
      <c r="K15" s="59" t="s">
        <v>14</v>
      </c>
      <c r="L15" s="59" t="s">
        <v>15</v>
      </c>
    </row>
    <row r="16" spans="1:12" ht="11.25" customHeight="1">
      <c r="A16" s="60"/>
      <c r="B16" s="61"/>
      <c r="C16" s="62"/>
      <c r="D16" s="63"/>
      <c r="E16" s="62"/>
      <c r="F16" s="63"/>
      <c r="G16" s="63"/>
      <c r="H16" s="63"/>
      <c r="I16" s="64"/>
      <c r="J16" s="62"/>
      <c r="K16" s="63"/>
      <c r="L16" s="65"/>
    </row>
    <row r="17" spans="1:12" ht="45.75" customHeight="1">
      <c r="A17" s="66">
        <v>111</v>
      </c>
      <c r="B17" s="20" t="s">
        <v>16</v>
      </c>
      <c r="C17" s="67"/>
      <c r="D17" s="67"/>
      <c r="E17" s="68">
        <v>26650000</v>
      </c>
      <c r="F17" s="68"/>
      <c r="G17" s="68"/>
      <c r="H17" s="68"/>
      <c r="I17" s="68">
        <v>254245995</v>
      </c>
      <c r="J17" s="68"/>
      <c r="K17" s="68"/>
      <c r="L17" s="47">
        <f>SUM(C17:K17)</f>
        <v>280895995</v>
      </c>
    </row>
    <row r="18" spans="1:12" ht="45" customHeight="1">
      <c r="A18" s="66">
        <v>610</v>
      </c>
      <c r="B18" s="69" t="s">
        <v>130</v>
      </c>
      <c r="C18" s="67"/>
      <c r="D18" s="67"/>
      <c r="E18" s="68"/>
      <c r="F18" s="68"/>
      <c r="G18" s="68"/>
      <c r="H18" s="68"/>
      <c r="I18" s="68">
        <v>1534000</v>
      </c>
      <c r="J18" s="68"/>
      <c r="K18" s="68"/>
      <c r="L18" s="47">
        <f>SUM(C18:K18)</f>
        <v>1534000</v>
      </c>
    </row>
    <row r="19" spans="1:12" ht="31.5" customHeight="1">
      <c r="A19" s="26" t="s">
        <v>17</v>
      </c>
      <c r="B19" s="26"/>
      <c r="C19" s="70"/>
      <c r="D19" s="70"/>
      <c r="E19" s="71">
        <f>SUM(E16:E18)</f>
        <v>26650000</v>
      </c>
      <c r="F19" s="71"/>
      <c r="G19" s="71"/>
      <c r="H19" s="71"/>
      <c r="I19" s="71">
        <f>SUM(I16:I18)</f>
        <v>255779995</v>
      </c>
      <c r="J19" s="71"/>
      <c r="K19" s="71"/>
      <c r="L19" s="50">
        <f>L17+L18</f>
        <v>282429995</v>
      </c>
    </row>
    <row r="24" ht="12">
      <c r="A24" s="53" t="s">
        <v>18</v>
      </c>
    </row>
  </sheetData>
  <mergeCells count="5">
    <mergeCell ref="A4:L4"/>
    <mergeCell ref="A7:L7"/>
    <mergeCell ref="A8:L8"/>
    <mergeCell ref="A15:B15"/>
    <mergeCell ref="A19:B19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10.00390625" style="72" customWidth="1"/>
    <col min="2" max="2" width="54.8515625" style="72" customWidth="1"/>
    <col min="3" max="3" width="17.28125" style="72" customWidth="1"/>
    <col min="4" max="4" width="16.421875" style="72" customWidth="1"/>
    <col min="5" max="5" width="18.7109375" style="72" customWidth="1"/>
    <col min="6" max="6" width="18.8515625" style="72" customWidth="1"/>
    <col min="7" max="7" width="18.140625" style="72" customWidth="1"/>
    <col min="8" max="8" width="18.421875" style="72" customWidth="1"/>
    <col min="9" max="9" width="17.28125" style="72" customWidth="1"/>
    <col min="10" max="10" width="15.140625" style="72" customWidth="1"/>
    <col min="11" max="11" width="17.57421875" style="72" customWidth="1"/>
    <col min="12" max="12" width="25.00390625" style="72" customWidth="1"/>
    <col min="13" max="16384" width="11.57421875" style="72" customWidth="1"/>
  </cols>
  <sheetData>
    <row r="3" spans="1:11" ht="14.25">
      <c r="A3" s="30"/>
      <c r="B3" s="30"/>
      <c r="C3" s="30"/>
      <c r="E3" s="30"/>
      <c r="K3" s="30"/>
    </row>
    <row r="4" spans="1:12" ht="14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>
      <c r="A5" s="30"/>
      <c r="B5" s="30"/>
      <c r="C5" s="30"/>
      <c r="D5" s="30"/>
      <c r="E5" s="30"/>
      <c r="L5" s="52" t="s">
        <v>131</v>
      </c>
    </row>
    <row r="6" spans="1:5" ht="14.25">
      <c r="A6" s="30"/>
      <c r="B6" s="30"/>
      <c r="C6" s="30"/>
      <c r="D6" s="30"/>
      <c r="E6" s="30"/>
    </row>
    <row r="7" spans="1:12" ht="14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4.25">
      <c r="A8" s="54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4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52"/>
    </row>
    <row r="10" spans="1:12" ht="14.25">
      <c r="A10" s="6" t="s">
        <v>132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2"/>
    </row>
    <row r="11" spans="1:12" ht="14.25">
      <c r="A11" s="7"/>
      <c r="B11" s="7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0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81" customHeight="1">
      <c r="A15" s="55" t="s">
        <v>5</v>
      </c>
      <c r="B15" s="55"/>
      <c r="C15" s="56" t="s">
        <v>6</v>
      </c>
      <c r="D15" s="57" t="s">
        <v>7</v>
      </c>
      <c r="E15" s="58" t="s">
        <v>8</v>
      </c>
      <c r="F15" s="57" t="s">
        <v>9</v>
      </c>
      <c r="G15" s="58" t="s">
        <v>43</v>
      </c>
      <c r="H15" s="57" t="s">
        <v>11</v>
      </c>
      <c r="I15" s="58" t="s">
        <v>12</v>
      </c>
      <c r="J15" s="57" t="s">
        <v>13</v>
      </c>
      <c r="K15" s="59" t="s">
        <v>14</v>
      </c>
      <c r="L15" s="59" t="s">
        <v>15</v>
      </c>
    </row>
    <row r="16" spans="1:12" ht="11.25" customHeight="1">
      <c r="A16" s="60"/>
      <c r="B16" s="61"/>
      <c r="C16" s="62"/>
      <c r="D16" s="63"/>
      <c r="E16" s="62"/>
      <c r="F16" s="63"/>
      <c r="G16" s="63"/>
      <c r="H16" s="63"/>
      <c r="I16" s="64"/>
      <c r="J16" s="62"/>
      <c r="K16" s="63"/>
      <c r="L16" s="65"/>
    </row>
    <row r="17" spans="1:12" ht="45.75" customHeight="1">
      <c r="A17" s="66">
        <v>111</v>
      </c>
      <c r="B17" s="73" t="s">
        <v>16</v>
      </c>
      <c r="C17" s="68">
        <v>65261920.62</v>
      </c>
      <c r="D17" s="68"/>
      <c r="E17" s="68">
        <v>134341524.03</v>
      </c>
      <c r="F17" s="68">
        <v>837825</v>
      </c>
      <c r="G17" s="68">
        <v>642615710</v>
      </c>
      <c r="H17" s="68">
        <v>800000</v>
      </c>
      <c r="I17" s="68"/>
      <c r="J17" s="68">
        <v>900000</v>
      </c>
      <c r="K17" s="68">
        <v>547998351.83</v>
      </c>
      <c r="L17" s="47">
        <f>C17+D17+E17+F17+G17+H17+I17+J17+K17</f>
        <v>1392755331.48</v>
      </c>
    </row>
    <row r="18" spans="1:12" ht="12.75" customHeight="1" hidden="1">
      <c r="A18" s="66">
        <v>111</v>
      </c>
      <c r="B18" s="69"/>
      <c r="C18" s="68"/>
      <c r="D18" s="68"/>
      <c r="E18" s="68"/>
      <c r="F18" s="68"/>
      <c r="G18" s="68"/>
      <c r="H18" s="68"/>
      <c r="I18" s="68"/>
      <c r="J18" s="68"/>
      <c r="K18" s="68"/>
      <c r="L18" s="47">
        <f>SUM(C18:K18)</f>
        <v>0</v>
      </c>
    </row>
    <row r="19" spans="1:12" ht="12.75" customHeight="1" hidden="1">
      <c r="A19" s="66">
        <v>111</v>
      </c>
      <c r="B19" s="69"/>
      <c r="C19" s="68"/>
      <c r="D19" s="68"/>
      <c r="E19" s="68"/>
      <c r="F19" s="68"/>
      <c r="G19" s="68"/>
      <c r="H19" s="68"/>
      <c r="I19" s="68"/>
      <c r="J19" s="68"/>
      <c r="K19" s="68"/>
      <c r="L19" s="47">
        <f>SUM(C19:K19)</f>
        <v>0</v>
      </c>
    </row>
    <row r="20" spans="1:12" ht="45.75" customHeight="1">
      <c r="A20" s="66">
        <v>320</v>
      </c>
      <c r="B20" s="69" t="s">
        <v>133</v>
      </c>
      <c r="C20" s="68"/>
      <c r="D20" s="68"/>
      <c r="E20" s="68"/>
      <c r="F20" s="68"/>
      <c r="G20" s="68">
        <v>200000</v>
      </c>
      <c r="H20" s="68"/>
      <c r="I20" s="68"/>
      <c r="J20" s="68"/>
      <c r="K20" s="68"/>
      <c r="L20" s="47">
        <f>SUM(C20:K20)</f>
        <v>200000</v>
      </c>
    </row>
    <row r="21" spans="1:12" ht="50.25" customHeight="1">
      <c r="A21" s="66">
        <v>349</v>
      </c>
      <c r="B21" s="69" t="s">
        <v>134</v>
      </c>
      <c r="C21" s="68"/>
      <c r="D21" s="68"/>
      <c r="E21" s="68">
        <v>3500000</v>
      </c>
      <c r="F21" s="68"/>
      <c r="G21" s="68">
        <v>10780000</v>
      </c>
      <c r="H21" s="68"/>
      <c r="I21" s="68"/>
      <c r="J21" s="68"/>
      <c r="K21" s="68"/>
      <c r="L21" s="47">
        <f>SUM(C21:K21)</f>
        <v>14280000</v>
      </c>
    </row>
    <row r="22" spans="1:12" ht="45.75" customHeight="1">
      <c r="A22" s="66">
        <v>352</v>
      </c>
      <c r="B22" s="69" t="s">
        <v>135</v>
      </c>
      <c r="C22" s="68"/>
      <c r="D22" s="68"/>
      <c r="E22" s="68">
        <v>12000</v>
      </c>
      <c r="F22" s="68"/>
      <c r="G22" s="68"/>
      <c r="H22" s="68"/>
      <c r="I22" s="68"/>
      <c r="J22" s="68"/>
      <c r="K22" s="68"/>
      <c r="L22" s="47">
        <f>SUM(C22:K22)</f>
        <v>12000</v>
      </c>
    </row>
    <row r="23" spans="1:12" ht="12.75" customHeight="1" hidden="1">
      <c r="A23" s="66">
        <v>526</v>
      </c>
      <c r="B23" s="69" t="s">
        <v>136</v>
      </c>
      <c r="C23" s="68"/>
      <c r="D23" s="68"/>
      <c r="E23" s="68"/>
      <c r="F23" s="68"/>
      <c r="G23" s="68"/>
      <c r="H23" s="68"/>
      <c r="I23" s="68"/>
      <c r="J23" s="68"/>
      <c r="K23" s="68"/>
      <c r="L23" s="47">
        <f>SUM(C23:K23)</f>
        <v>0</v>
      </c>
    </row>
    <row r="24" spans="1:12" ht="12.75" customHeight="1" hidden="1">
      <c r="A24" s="66">
        <v>604</v>
      </c>
      <c r="B24" s="69" t="s">
        <v>137</v>
      </c>
      <c r="C24" s="68"/>
      <c r="D24" s="68"/>
      <c r="E24" s="68"/>
      <c r="F24" s="68"/>
      <c r="G24" s="68"/>
      <c r="H24" s="68"/>
      <c r="I24" s="68"/>
      <c r="J24" s="68">
        <v>0</v>
      </c>
      <c r="K24" s="68"/>
      <c r="L24" s="47">
        <f>SUM(C24:K24)</f>
        <v>0</v>
      </c>
    </row>
    <row r="25" spans="1:12" ht="12.75" customHeight="1" hidden="1">
      <c r="A25" s="66">
        <v>605</v>
      </c>
      <c r="B25" s="69" t="s">
        <v>138</v>
      </c>
      <c r="C25" s="68"/>
      <c r="D25" s="68"/>
      <c r="E25" s="68">
        <v>0</v>
      </c>
      <c r="F25" s="68"/>
      <c r="G25" s="68"/>
      <c r="H25" s="68"/>
      <c r="I25" s="68"/>
      <c r="J25" s="68"/>
      <c r="K25" s="68"/>
      <c r="L25" s="47">
        <f>SUM(C25:K25)</f>
        <v>0</v>
      </c>
    </row>
    <row r="26" spans="1:12" ht="45.75" customHeight="1">
      <c r="A26" s="66">
        <v>610</v>
      </c>
      <c r="B26" s="69" t="s">
        <v>139</v>
      </c>
      <c r="C26" s="68"/>
      <c r="D26" s="68"/>
      <c r="E26" s="68"/>
      <c r="F26" s="68"/>
      <c r="G26" s="68"/>
      <c r="H26" s="68"/>
      <c r="I26" s="68"/>
      <c r="J26" s="68"/>
      <c r="K26" s="68">
        <v>3080000</v>
      </c>
      <c r="L26" s="47">
        <f>SUM(C26:K26)</f>
        <v>3080000</v>
      </c>
    </row>
    <row r="27" spans="1:12" ht="12.75" customHeight="1" hidden="1">
      <c r="A27" s="74"/>
      <c r="B27" s="69"/>
      <c r="C27" s="68"/>
      <c r="D27" s="68"/>
      <c r="E27" s="68"/>
      <c r="F27" s="68"/>
      <c r="G27" s="68"/>
      <c r="H27" s="68"/>
      <c r="I27" s="68"/>
      <c r="J27" s="68"/>
      <c r="K27" s="68"/>
      <c r="L27" s="47"/>
    </row>
    <row r="28" spans="1:12" ht="31.5" customHeight="1">
      <c r="A28" s="26" t="s">
        <v>17</v>
      </c>
      <c r="B28" s="26"/>
      <c r="C28" s="71">
        <f>SUM(C16:C27)</f>
        <v>65261920.62</v>
      </c>
      <c r="D28" s="71"/>
      <c r="E28" s="71">
        <f>SUM(E16:E27)</f>
        <v>137853524.03</v>
      </c>
      <c r="F28" s="71">
        <f>SUM(F16:F27)</f>
        <v>837825</v>
      </c>
      <c r="G28" s="71">
        <f>SUM(G16:G27)</f>
        <v>653595710</v>
      </c>
      <c r="H28" s="71">
        <f>SUM(H16:H27)</f>
        <v>800000</v>
      </c>
      <c r="I28" s="71"/>
      <c r="J28" s="71">
        <f>SUM(J16:J27)</f>
        <v>900000</v>
      </c>
      <c r="K28" s="71">
        <f>SUM(K16:K27)</f>
        <v>551078351.83</v>
      </c>
      <c r="L28" s="50">
        <f>SUM(L16:L27)</f>
        <v>1410327331.48</v>
      </c>
    </row>
    <row r="29" spans="1:12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2" ht="14.25">
      <c r="A32" s="30" t="s">
        <v>18</v>
      </c>
    </row>
  </sheetData>
  <mergeCells count="5">
    <mergeCell ref="A4:L4"/>
    <mergeCell ref="A7:L7"/>
    <mergeCell ref="A8:L8"/>
    <mergeCell ref="A15:B15"/>
    <mergeCell ref="A28:B28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zoomScale="75" zoomScaleNormal="75" workbookViewId="0" topLeftCell="F8">
      <selection activeCell="L21" sqref="L21"/>
    </sheetView>
  </sheetViews>
  <sheetFormatPr defaultColWidth="11.421875" defaultRowHeight="12.75"/>
  <cols>
    <col min="1" max="1" width="10.8515625" style="0" customWidth="1"/>
    <col min="2" max="2" width="37.8515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6.28125" style="0" customWidth="1"/>
    <col min="7" max="7" width="15.7109375" style="0" customWidth="1"/>
    <col min="8" max="8" width="14.0039062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0.7109375" style="0" customWidth="1"/>
  </cols>
  <sheetData>
    <row r="3" spans="1:12" ht="14.25">
      <c r="A3" s="1"/>
      <c r="B3" s="1"/>
      <c r="C3" s="1"/>
      <c r="E3" s="1"/>
      <c r="J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22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 t="s">
        <v>23</v>
      </c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31">
        <v>43586303.37</v>
      </c>
      <c r="D17" s="31">
        <v>1277120</v>
      </c>
      <c r="E17" s="31">
        <v>6265500</v>
      </c>
      <c r="F17" s="31">
        <v>965000</v>
      </c>
      <c r="G17" s="31">
        <v>4367375</v>
      </c>
      <c r="H17" s="32"/>
      <c r="I17" s="32"/>
      <c r="J17" s="31"/>
      <c r="K17" s="32">
        <v>1446240</v>
      </c>
      <c r="L17" s="33">
        <f>SUM(C17:K17)</f>
        <v>57907538.37</v>
      </c>
    </row>
    <row r="18" spans="1:12" ht="15.75" customHeight="1">
      <c r="A18" s="23"/>
      <c r="B18" s="24"/>
      <c r="C18" s="31"/>
      <c r="D18" s="31"/>
      <c r="E18" s="31"/>
      <c r="F18" s="31"/>
      <c r="G18" s="31"/>
      <c r="H18" s="32"/>
      <c r="I18" s="32"/>
      <c r="J18" s="31"/>
      <c r="K18" s="32"/>
      <c r="L18" s="33"/>
    </row>
    <row r="19" spans="1:12" ht="31.5" customHeight="1">
      <c r="A19" s="26" t="s">
        <v>17</v>
      </c>
      <c r="B19" s="26"/>
      <c r="C19" s="34">
        <f>SUM(C16:C18)</f>
        <v>43586303.37</v>
      </c>
      <c r="D19" s="34">
        <f>SUM(D16:D18)</f>
        <v>1277120</v>
      </c>
      <c r="E19" s="34">
        <f>SUM(E16:E18)</f>
        <v>6265500</v>
      </c>
      <c r="F19" s="34">
        <f>SUM(F16:F18)</f>
        <v>965000</v>
      </c>
      <c r="G19" s="34">
        <f>SUM(G16:G18)</f>
        <v>4367375</v>
      </c>
      <c r="H19" s="34"/>
      <c r="I19" s="34"/>
      <c r="J19" s="34"/>
      <c r="K19" s="34">
        <f>SUM(K16:K18)</f>
        <v>1446240</v>
      </c>
      <c r="L19" s="35">
        <f>SUM(C19:K19)</f>
        <v>57907538.37</v>
      </c>
    </row>
    <row r="24" ht="12">
      <c r="A24" s="29" t="s">
        <v>18</v>
      </c>
    </row>
  </sheetData>
  <mergeCells count="5">
    <mergeCell ref="A4:L4"/>
    <mergeCell ref="A7:L7"/>
    <mergeCell ref="A8:L8"/>
    <mergeCell ref="A15:B15"/>
    <mergeCell ref="A19:B19"/>
  </mergeCells>
  <printOptions/>
  <pageMargins left="0.5513888888888889" right="1.7798611111111111" top="2.3305555555555557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zoomScale="75" zoomScaleNormal="75" workbookViewId="0" topLeftCell="A17">
      <selection activeCell="B5" sqref="B5"/>
    </sheetView>
  </sheetViews>
  <sheetFormatPr defaultColWidth="11.421875" defaultRowHeight="12.75"/>
  <cols>
    <col min="1" max="1" width="13.7109375" style="0" customWidth="1"/>
    <col min="2" max="2" width="50.7109375" style="0" customWidth="1"/>
    <col min="3" max="3" width="15.57421875" style="0" customWidth="1"/>
    <col min="4" max="7" width="16.4218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2.28125" style="0" customWidth="1"/>
  </cols>
  <sheetData>
    <row r="3" spans="1:12" ht="14.25">
      <c r="A3" s="1"/>
      <c r="B3" s="1"/>
      <c r="C3" s="1"/>
      <c r="E3" s="1"/>
      <c r="J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24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ht="15" customHeight="1"/>
    <row r="12" ht="10.5" customHeight="1"/>
    <row r="14" spans="1:12" ht="81" customHeight="1">
      <c r="A14" s="8" t="s">
        <v>5</v>
      </c>
      <c r="B14" s="8"/>
      <c r="C14" s="9" t="s">
        <v>6</v>
      </c>
      <c r="D14" s="10" t="s">
        <v>7</v>
      </c>
      <c r="E14" s="11" t="s">
        <v>8</v>
      </c>
      <c r="F14" s="10" t="s">
        <v>9</v>
      </c>
      <c r="G14" s="11" t="s">
        <v>26</v>
      </c>
      <c r="H14" s="10" t="s">
        <v>11</v>
      </c>
      <c r="I14" s="11" t="s">
        <v>12</v>
      </c>
      <c r="J14" s="10" t="s">
        <v>13</v>
      </c>
      <c r="K14" s="36" t="s">
        <v>14</v>
      </c>
      <c r="L14" s="12" t="s">
        <v>15</v>
      </c>
    </row>
    <row r="15" spans="1:12" ht="11.25" customHeight="1">
      <c r="A15" s="13"/>
      <c r="B15" s="14"/>
      <c r="C15" s="15"/>
      <c r="D15" s="16"/>
      <c r="E15" s="15"/>
      <c r="F15" s="16"/>
      <c r="G15" s="16"/>
      <c r="H15" s="16"/>
      <c r="I15" s="17"/>
      <c r="J15" s="15"/>
      <c r="K15" s="16"/>
      <c r="L15" s="18"/>
    </row>
    <row r="16" spans="1:12" ht="45.75" customHeight="1">
      <c r="A16" s="19">
        <v>111</v>
      </c>
      <c r="B16" s="20" t="s">
        <v>16</v>
      </c>
      <c r="C16" s="31">
        <v>245806907.4</v>
      </c>
      <c r="D16" s="31">
        <v>1464209</v>
      </c>
      <c r="E16" s="31">
        <v>4197675</v>
      </c>
      <c r="F16" s="31">
        <v>7663000</v>
      </c>
      <c r="G16" s="31"/>
      <c r="H16" s="32"/>
      <c r="I16" s="32"/>
      <c r="J16" s="31"/>
      <c r="K16" s="32"/>
      <c r="L16" s="33">
        <f>SUM(C16:K16)</f>
        <v>259131791.4</v>
      </c>
    </row>
    <row r="17" spans="1:12" ht="45.75" customHeight="1">
      <c r="A17" s="19">
        <v>306</v>
      </c>
      <c r="B17" s="24" t="s">
        <v>27</v>
      </c>
      <c r="C17" s="31"/>
      <c r="D17" s="31">
        <v>50000</v>
      </c>
      <c r="E17" s="31">
        <v>50000</v>
      </c>
      <c r="F17" s="31">
        <v>39000</v>
      </c>
      <c r="G17" s="31"/>
      <c r="H17" s="32"/>
      <c r="I17" s="32"/>
      <c r="J17" s="31"/>
      <c r="K17" s="32"/>
      <c r="L17" s="33">
        <f>SUM(C17:K17)</f>
        <v>139000</v>
      </c>
    </row>
    <row r="18" spans="1:12" ht="45.75" customHeight="1">
      <c r="A18" s="19">
        <v>307</v>
      </c>
      <c r="B18" s="24" t="s">
        <v>28</v>
      </c>
      <c r="C18" s="31"/>
      <c r="D18" s="31">
        <v>1017500</v>
      </c>
      <c r="E18" s="31">
        <v>1074500</v>
      </c>
      <c r="F18" s="31">
        <v>1978000</v>
      </c>
      <c r="G18" s="31"/>
      <c r="H18" s="32"/>
      <c r="I18" s="32"/>
      <c r="J18" s="31"/>
      <c r="K18" s="32"/>
      <c r="L18" s="33">
        <f>SUM(C18:K18)</f>
        <v>4070000</v>
      </c>
    </row>
    <row r="19" spans="1:12" ht="45.75" customHeight="1">
      <c r="A19" s="19">
        <v>308</v>
      </c>
      <c r="B19" s="24" t="s">
        <v>29</v>
      </c>
      <c r="C19" s="31"/>
      <c r="D19" s="31"/>
      <c r="E19" s="31"/>
      <c r="F19" s="31">
        <v>60000</v>
      </c>
      <c r="G19" s="31"/>
      <c r="H19" s="32"/>
      <c r="I19" s="32"/>
      <c r="J19" s="31"/>
      <c r="K19" s="32"/>
      <c r="L19" s="33">
        <f>SUM(C19:K19)</f>
        <v>60000</v>
      </c>
    </row>
    <row r="20" spans="1:12" ht="45.75" customHeight="1">
      <c r="A20" s="19">
        <v>311</v>
      </c>
      <c r="B20" s="24" t="s">
        <v>30</v>
      </c>
      <c r="C20" s="31"/>
      <c r="D20" s="31">
        <v>300</v>
      </c>
      <c r="E20" s="31">
        <v>200</v>
      </c>
      <c r="F20" s="31"/>
      <c r="G20" s="31"/>
      <c r="H20" s="32"/>
      <c r="I20" s="32"/>
      <c r="J20" s="31"/>
      <c r="K20" s="32"/>
      <c r="L20" s="33">
        <f>SUM(C20:K20)</f>
        <v>500</v>
      </c>
    </row>
    <row r="21" spans="1:12" ht="45.75" customHeight="1">
      <c r="A21" s="19">
        <v>312</v>
      </c>
      <c r="B21" s="24" t="s">
        <v>31</v>
      </c>
      <c r="C21" s="31"/>
      <c r="D21" s="31"/>
      <c r="E21" s="31">
        <v>1100</v>
      </c>
      <c r="F21" s="31">
        <v>19900</v>
      </c>
      <c r="G21" s="31"/>
      <c r="H21" s="32"/>
      <c r="I21" s="32"/>
      <c r="J21" s="31"/>
      <c r="K21" s="32"/>
      <c r="L21" s="33">
        <f>SUM(C21:K21)</f>
        <v>21000</v>
      </c>
    </row>
    <row r="22" spans="1:12" ht="45.75" customHeight="1">
      <c r="A22" s="19">
        <v>313</v>
      </c>
      <c r="B22" s="24" t="s">
        <v>32</v>
      </c>
      <c r="C22" s="31"/>
      <c r="D22" s="31">
        <v>6000</v>
      </c>
      <c r="E22" s="31">
        <v>6000</v>
      </c>
      <c r="F22" s="31">
        <v>48000</v>
      </c>
      <c r="G22" s="31"/>
      <c r="H22" s="32"/>
      <c r="I22" s="32"/>
      <c r="J22" s="31"/>
      <c r="K22" s="32"/>
      <c r="L22" s="33">
        <f>SUM(C22:K22)</f>
        <v>60000</v>
      </c>
    </row>
    <row r="23" spans="1:12" ht="45.75" customHeight="1">
      <c r="A23" s="19">
        <v>321</v>
      </c>
      <c r="B23" s="24" t="s">
        <v>33</v>
      </c>
      <c r="C23" s="31"/>
      <c r="D23" s="31">
        <v>6000</v>
      </c>
      <c r="E23" s="31">
        <v>5000</v>
      </c>
      <c r="F23" s="31"/>
      <c r="G23" s="31"/>
      <c r="H23" s="32"/>
      <c r="I23" s="32"/>
      <c r="J23" s="31"/>
      <c r="K23" s="32"/>
      <c r="L23" s="33">
        <f>SUM(C23:K23)</f>
        <v>11000</v>
      </c>
    </row>
    <row r="24" spans="1:12" ht="33.75" customHeight="1">
      <c r="A24" s="19">
        <v>322</v>
      </c>
      <c r="B24" s="24" t="s">
        <v>34</v>
      </c>
      <c r="C24" s="31"/>
      <c r="D24" s="31"/>
      <c r="E24" s="31">
        <v>1100000</v>
      </c>
      <c r="F24" s="31"/>
      <c r="G24" s="31"/>
      <c r="H24" s="31"/>
      <c r="I24" s="32"/>
      <c r="J24" s="31"/>
      <c r="K24" s="32"/>
      <c r="L24" s="33">
        <f>SUM(C24:K24)</f>
        <v>1100000</v>
      </c>
    </row>
    <row r="25" spans="1:12" ht="12.75" customHeight="1">
      <c r="A25" s="19"/>
      <c r="B25" s="24"/>
      <c r="C25" s="31"/>
      <c r="D25" s="31"/>
      <c r="E25" s="31"/>
      <c r="F25" s="31"/>
      <c r="G25" s="31"/>
      <c r="H25" s="32"/>
      <c r="I25" s="32"/>
      <c r="J25" s="31"/>
      <c r="K25" s="32"/>
      <c r="L25" s="33"/>
    </row>
    <row r="26" spans="1:12" ht="15.75" customHeight="1">
      <c r="A26" s="23"/>
      <c r="B26" s="24"/>
      <c r="C26" s="31"/>
      <c r="D26" s="31"/>
      <c r="E26" s="31"/>
      <c r="F26" s="31"/>
      <c r="G26" s="31"/>
      <c r="H26" s="32"/>
      <c r="I26" s="32"/>
      <c r="J26" s="31"/>
      <c r="K26" s="32"/>
      <c r="L26" s="33"/>
    </row>
    <row r="27" spans="1:12" ht="31.5" customHeight="1">
      <c r="A27" s="26" t="s">
        <v>17</v>
      </c>
      <c r="B27" s="26"/>
      <c r="C27" s="34">
        <f>SUM(C15:C26)</f>
        <v>245806907.4</v>
      </c>
      <c r="D27" s="34">
        <f>SUM(D15:D26)</f>
        <v>2544009</v>
      </c>
      <c r="E27" s="34">
        <f>SUM(E15:E26)</f>
        <v>6434475</v>
      </c>
      <c r="F27" s="34">
        <f>SUM(F15:F26)</f>
        <v>9807900</v>
      </c>
      <c r="G27" s="34"/>
      <c r="H27" s="34"/>
      <c r="I27" s="34"/>
      <c r="J27" s="34"/>
      <c r="K27" s="34"/>
      <c r="L27" s="35">
        <f>SUM(L15:L26)</f>
        <v>264593291.4</v>
      </c>
    </row>
    <row r="29" ht="12">
      <c r="A29" s="29" t="s">
        <v>18</v>
      </c>
    </row>
  </sheetData>
  <mergeCells count="5">
    <mergeCell ref="A4:L4"/>
    <mergeCell ref="A7:L7"/>
    <mergeCell ref="A8:L8"/>
    <mergeCell ref="A14:B14"/>
    <mergeCell ref="A27:B27"/>
  </mergeCells>
  <printOptions/>
  <pageMargins left="0.33055555555555555" right="1.7993055555555557" top="1.669444444444444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zoomScale="75" zoomScaleNormal="75" workbookViewId="0" topLeftCell="A1">
      <selection activeCell="L19" sqref="L19"/>
    </sheetView>
  </sheetViews>
  <sheetFormatPr defaultColWidth="11.421875" defaultRowHeight="12.75"/>
  <cols>
    <col min="1" max="1" width="10.00390625" style="0" customWidth="1"/>
    <col min="2" max="2" width="41.00390625" style="0" customWidth="1"/>
    <col min="3" max="4" width="17.28125" style="0" customWidth="1"/>
    <col min="5" max="5" width="16.8515625" style="0" customWidth="1"/>
    <col min="6" max="6" width="15.7109375" style="0" customWidth="1"/>
    <col min="7" max="7" width="17.8515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35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36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31">
        <v>2827576.35</v>
      </c>
      <c r="D17" s="31">
        <v>200000</v>
      </c>
      <c r="E17" s="31">
        <v>1903866</v>
      </c>
      <c r="F17" s="31">
        <v>3680000</v>
      </c>
      <c r="G17" s="31">
        <v>23880000</v>
      </c>
      <c r="H17" s="32"/>
      <c r="I17" s="32"/>
      <c r="J17" s="31"/>
      <c r="K17" s="32"/>
      <c r="L17" s="33">
        <f>SUM(C17:K17)</f>
        <v>32491442.35</v>
      </c>
    </row>
    <row r="18" spans="1:12" ht="15.75" customHeight="1">
      <c r="A18" s="23"/>
      <c r="B18" s="24"/>
      <c r="C18" s="31"/>
      <c r="D18" s="31"/>
      <c r="E18" s="31"/>
      <c r="F18" s="31"/>
      <c r="G18" s="31"/>
      <c r="H18" s="32"/>
      <c r="I18" s="32"/>
      <c r="J18" s="31"/>
      <c r="K18" s="32"/>
      <c r="L18" s="33"/>
    </row>
    <row r="19" spans="1:12" ht="31.5" customHeight="1">
      <c r="A19" s="26" t="s">
        <v>17</v>
      </c>
      <c r="B19" s="26"/>
      <c r="C19" s="34">
        <f>SUM(C16:C18)</f>
        <v>2827576.35</v>
      </c>
      <c r="D19" s="34">
        <f>SUM(D16:D18)</f>
        <v>200000</v>
      </c>
      <c r="E19" s="34">
        <f>SUM(E16:E18)</f>
        <v>1903866</v>
      </c>
      <c r="F19" s="34">
        <f>SUM(F16:F18)</f>
        <v>3680000</v>
      </c>
      <c r="G19" s="34">
        <f>SUM(G16:G18)</f>
        <v>23880000</v>
      </c>
      <c r="H19" s="34"/>
      <c r="I19" s="34"/>
      <c r="J19" s="34"/>
      <c r="K19" s="34"/>
      <c r="L19" s="35">
        <f>SUM(L16:L18)</f>
        <v>32491442.35</v>
      </c>
    </row>
    <row r="24" ht="12">
      <c r="A24" s="29" t="s">
        <v>18</v>
      </c>
    </row>
  </sheetData>
  <mergeCells count="5">
    <mergeCell ref="A4:L4"/>
    <mergeCell ref="A7:L7"/>
    <mergeCell ref="A8:L8"/>
    <mergeCell ref="A15:B15"/>
    <mergeCell ref="A19:B19"/>
  </mergeCells>
  <printOptions/>
  <pageMargins left="0.3819444444444445" right="1.7284722222222222" top="2.31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zoomScale="75" zoomScaleNormal="75" workbookViewId="0" topLeftCell="A12">
      <selection activeCell="A18" sqref="A18"/>
    </sheetView>
  </sheetViews>
  <sheetFormatPr defaultColWidth="11.421875" defaultRowHeight="12.75"/>
  <cols>
    <col min="1" max="1" width="10.00390625" style="0" customWidth="1"/>
    <col min="2" max="2" width="41.00390625" style="0" customWidth="1"/>
    <col min="3" max="4" width="17.28125" style="0" customWidth="1"/>
    <col min="5" max="5" width="16.8515625" style="0" customWidth="1"/>
    <col min="6" max="6" width="17.421875" style="0" customWidth="1"/>
    <col min="7" max="7" width="17.8515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38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39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10</v>
      </c>
      <c r="H15" s="10" t="s">
        <v>11</v>
      </c>
      <c r="I15" s="11" t="s">
        <v>12</v>
      </c>
      <c r="J15" s="10" t="s">
        <v>13</v>
      </c>
      <c r="K15" s="36" t="s">
        <v>14</v>
      </c>
      <c r="L15" s="12" t="s">
        <v>15</v>
      </c>
    </row>
    <row r="16" spans="1:12" ht="11.25" customHeight="1">
      <c r="A16" s="13"/>
      <c r="B16" s="1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30960630</v>
      </c>
      <c r="D17" s="21">
        <v>2126080.15</v>
      </c>
      <c r="E17" s="21">
        <v>15222082.85</v>
      </c>
      <c r="F17" s="21">
        <v>3845000</v>
      </c>
      <c r="G17" s="21">
        <v>20400000</v>
      </c>
      <c r="H17" s="25"/>
      <c r="I17" s="25"/>
      <c r="J17" s="21"/>
      <c r="K17" s="25"/>
      <c r="L17" s="22">
        <f>SUM(C17:K17)</f>
        <v>72553793</v>
      </c>
    </row>
    <row r="18" spans="1:12" ht="12.75" customHeight="1" hidden="1">
      <c r="A18" s="19">
        <v>586</v>
      </c>
      <c r="B18" s="24" t="s">
        <v>40</v>
      </c>
      <c r="C18" s="21"/>
      <c r="D18" s="21"/>
      <c r="E18" s="21"/>
      <c r="F18" s="21"/>
      <c r="G18" s="21"/>
      <c r="H18" s="25"/>
      <c r="I18" s="25"/>
      <c r="J18" s="21"/>
      <c r="K18" s="25"/>
      <c r="L18" s="22"/>
    </row>
    <row r="19" spans="1:12" ht="15.75" customHeight="1">
      <c r="A19" s="23"/>
      <c r="B19" s="24"/>
      <c r="C19" s="21"/>
      <c r="D19" s="21"/>
      <c r="E19" s="21"/>
      <c r="F19" s="21"/>
      <c r="G19" s="21"/>
      <c r="H19" s="25"/>
      <c r="I19" s="25"/>
      <c r="J19" s="21"/>
      <c r="K19" s="25"/>
      <c r="L19" s="22"/>
    </row>
    <row r="20" spans="1:12" ht="31.5" customHeight="1">
      <c r="A20" s="26" t="s">
        <v>17</v>
      </c>
      <c r="B20" s="26"/>
      <c r="C20" s="27">
        <f>SUM(C16:C19)</f>
        <v>30960630</v>
      </c>
      <c r="D20" s="27">
        <f>SUM(D16:D19)</f>
        <v>2126080.15</v>
      </c>
      <c r="E20" s="27">
        <f>SUM(E16:E19)</f>
        <v>15222082.85</v>
      </c>
      <c r="F20" s="27">
        <f>SUM(F16:F19)</f>
        <v>3845000</v>
      </c>
      <c r="G20" s="27">
        <f>SUM(G16:G19)</f>
        <v>20400000</v>
      </c>
      <c r="H20" s="27"/>
      <c r="I20" s="27"/>
      <c r="J20" s="27"/>
      <c r="K20" s="27"/>
      <c r="L20" s="28">
        <f>SUM(L16:L19)</f>
        <v>72553793</v>
      </c>
    </row>
    <row r="25" ht="12">
      <c r="A25" s="29" t="s">
        <v>18</v>
      </c>
    </row>
  </sheetData>
  <mergeCells count="5">
    <mergeCell ref="A4:L4"/>
    <mergeCell ref="A7:L7"/>
    <mergeCell ref="A8:L8"/>
    <mergeCell ref="A15:B15"/>
    <mergeCell ref="A20:B20"/>
  </mergeCells>
  <printOptions/>
  <pageMargins left="0.3111111111111111" right="1.7597222222222222" top="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zoomScale="75" zoomScaleNormal="75" workbookViewId="0" topLeftCell="G18">
      <selection activeCell="B19" sqref="B19"/>
    </sheetView>
  </sheetViews>
  <sheetFormatPr defaultColWidth="11.421875" defaultRowHeight="12.75"/>
  <cols>
    <col min="1" max="1" width="15.7109375" style="0" customWidth="1"/>
    <col min="2" max="2" width="62.28125" style="0" customWidth="1"/>
    <col min="3" max="3" width="15.57421875" style="0" customWidth="1"/>
    <col min="4" max="4" width="16.421875" style="0" customWidth="1"/>
    <col min="5" max="5" width="16.710937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7.57421875" style="0" customWidth="1"/>
    <col min="10" max="10" width="11.28125" style="0" customWidth="1"/>
    <col min="11" max="11" width="15.140625" style="0" customWidth="1"/>
    <col min="12" max="12" width="18.140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41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42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43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23"/>
      <c r="B16" s="2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527440700.38</v>
      </c>
      <c r="D17" s="21">
        <v>37485618</v>
      </c>
      <c r="E17" s="21">
        <v>12801911</v>
      </c>
      <c r="F17" s="21">
        <v>5102420</v>
      </c>
      <c r="G17" s="21">
        <v>460000</v>
      </c>
      <c r="H17" s="25"/>
      <c r="I17" s="25"/>
      <c r="J17" s="21"/>
      <c r="K17" s="25"/>
      <c r="L17" s="22">
        <f>SUM(C17:K17)</f>
        <v>583290649.38</v>
      </c>
    </row>
    <row r="18" spans="1:12" ht="45.75" customHeight="1">
      <c r="A18" s="19">
        <v>324</v>
      </c>
      <c r="B18" s="20" t="s">
        <v>44</v>
      </c>
      <c r="C18" s="21"/>
      <c r="D18" s="21">
        <v>2606929</v>
      </c>
      <c r="E18" s="21">
        <v>14772601</v>
      </c>
      <c r="F18" s="21"/>
      <c r="G18" s="21"/>
      <c r="H18" s="25"/>
      <c r="I18" s="25"/>
      <c r="J18" s="21"/>
      <c r="K18" s="25"/>
      <c r="L18" s="22">
        <f>SUM(C18:K18)</f>
        <v>17379530</v>
      </c>
    </row>
    <row r="19" spans="1:12" ht="45.75" customHeight="1">
      <c r="A19" s="19">
        <v>325</v>
      </c>
      <c r="B19" s="20" t="s">
        <v>45</v>
      </c>
      <c r="C19" s="21"/>
      <c r="D19" s="21">
        <v>223025</v>
      </c>
      <c r="E19" s="21">
        <v>70429</v>
      </c>
      <c r="F19" s="21"/>
      <c r="G19" s="21"/>
      <c r="H19" s="25"/>
      <c r="I19" s="25"/>
      <c r="J19" s="21"/>
      <c r="K19" s="25"/>
      <c r="L19" s="22">
        <f>SUM(C19:K19)</f>
        <v>293454</v>
      </c>
    </row>
    <row r="20" spans="1:12" ht="45.75" customHeight="1">
      <c r="A20" s="19">
        <v>326</v>
      </c>
      <c r="B20" s="20" t="s">
        <v>46</v>
      </c>
      <c r="C20" s="21"/>
      <c r="D20" s="21">
        <v>568365</v>
      </c>
      <c r="E20" s="21">
        <v>142091</v>
      </c>
      <c r="F20" s="21"/>
      <c r="G20" s="21"/>
      <c r="H20" s="25"/>
      <c r="I20" s="25"/>
      <c r="J20" s="21"/>
      <c r="K20" s="25"/>
      <c r="L20" s="22">
        <f>SUM(C20:K20)</f>
        <v>710456</v>
      </c>
    </row>
    <row r="21" spans="1:12" ht="45.75" customHeight="1">
      <c r="A21" s="19">
        <v>515</v>
      </c>
      <c r="B21" s="20" t="s">
        <v>47</v>
      </c>
      <c r="C21" s="21"/>
      <c r="D21" s="21">
        <v>103478</v>
      </c>
      <c r="E21" s="21">
        <v>194636</v>
      </c>
      <c r="F21" s="21">
        <v>80000</v>
      </c>
      <c r="G21" s="21"/>
      <c r="H21" s="25"/>
      <c r="I21" s="25"/>
      <c r="J21" s="21"/>
      <c r="K21" s="25"/>
      <c r="L21" s="22">
        <f>SUM(C21:K21)</f>
        <v>378114</v>
      </c>
    </row>
    <row r="22" spans="1:12" ht="48" customHeight="1">
      <c r="A22" s="26" t="s">
        <v>17</v>
      </c>
      <c r="B22" s="26"/>
      <c r="C22" s="27">
        <f>SUM(C16:C21)</f>
        <v>527440700.38</v>
      </c>
      <c r="D22" s="27">
        <f>SUM(D16:D21)</f>
        <v>40987415</v>
      </c>
      <c r="E22" s="27">
        <f>SUM(E16:E21)</f>
        <v>27981668</v>
      </c>
      <c r="F22" s="27">
        <f>SUM(F16:F21)</f>
        <v>5182420</v>
      </c>
      <c r="G22" s="27">
        <f>SUM(G16:G21)</f>
        <v>460000</v>
      </c>
      <c r="H22" s="27"/>
      <c r="I22" s="27"/>
      <c r="J22" s="27"/>
      <c r="K22" s="27"/>
      <c r="L22" s="28">
        <f>SUM(L16:L21)</f>
        <v>602052203.38</v>
      </c>
    </row>
    <row r="27" ht="12">
      <c r="A27" s="29" t="s">
        <v>18</v>
      </c>
    </row>
  </sheetData>
  <mergeCells count="5">
    <mergeCell ref="A4:L4"/>
    <mergeCell ref="A7:L7"/>
    <mergeCell ref="A8:L8"/>
    <mergeCell ref="A15:B15"/>
    <mergeCell ref="A22:B22"/>
  </mergeCells>
  <printOptions/>
  <pageMargins left="0.35833333333333334" right="1.6812500000000001" top="1.9604166666666667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zoomScale="75" zoomScaleNormal="75" workbookViewId="0" topLeftCell="F13">
      <selection activeCell="A8" sqref="A8"/>
    </sheetView>
  </sheetViews>
  <sheetFormatPr defaultColWidth="11.421875" defaultRowHeight="12.75"/>
  <cols>
    <col min="1" max="1" width="10.7109375" style="0" customWidth="1"/>
    <col min="2" max="2" width="62.281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4.25">
      <c r="A3" s="1"/>
      <c r="B3" s="1"/>
      <c r="C3" s="1"/>
      <c r="E3" s="1"/>
      <c r="K3" s="30"/>
      <c r="L3" s="1"/>
    </row>
    <row r="4" spans="1:12" ht="1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"/>
      <c r="C5" s="1"/>
      <c r="D5" s="1"/>
      <c r="E5" s="1"/>
      <c r="L5" t="s">
        <v>48</v>
      </c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6" t="s">
        <v>49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" ht="12">
      <c r="A11" s="7"/>
      <c r="B11" s="7"/>
    </row>
    <row r="12" ht="15" customHeight="1"/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50</v>
      </c>
      <c r="H15" s="10" t="s">
        <v>11</v>
      </c>
      <c r="I15" s="11" t="s">
        <v>12</v>
      </c>
      <c r="J15" s="10" t="s">
        <v>13</v>
      </c>
      <c r="K15" s="12" t="s">
        <v>14</v>
      </c>
      <c r="L15" s="12" t="s">
        <v>15</v>
      </c>
    </row>
    <row r="16" spans="1:12" ht="11.25" customHeight="1">
      <c r="A16" s="23"/>
      <c r="B16" s="2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45.75" customHeight="1">
      <c r="A17" s="19">
        <v>111</v>
      </c>
      <c r="B17" s="20" t="s">
        <v>16</v>
      </c>
      <c r="C17" s="21">
        <v>24688395.71</v>
      </c>
      <c r="D17" s="21">
        <v>1743600</v>
      </c>
      <c r="E17" s="21">
        <v>8745761</v>
      </c>
      <c r="F17" s="21">
        <v>1886200</v>
      </c>
      <c r="G17" s="21">
        <v>19176360</v>
      </c>
      <c r="H17" s="37">
        <v>2000000</v>
      </c>
      <c r="I17" s="25"/>
      <c r="J17" s="21"/>
      <c r="K17" s="25"/>
      <c r="L17" s="22">
        <f>SUM(C17:K17)</f>
        <v>58240316.71</v>
      </c>
    </row>
    <row r="18" spans="1:12" ht="45.75" customHeight="1">
      <c r="A18" s="19">
        <v>339</v>
      </c>
      <c r="B18" s="20" t="s">
        <v>51</v>
      </c>
      <c r="C18" s="21"/>
      <c r="D18" s="21"/>
      <c r="E18" s="21">
        <v>10000</v>
      </c>
      <c r="F18" s="21">
        <v>40000</v>
      </c>
      <c r="G18" s="21">
        <v>30000</v>
      </c>
      <c r="H18" s="25"/>
      <c r="I18" s="25"/>
      <c r="J18" s="21"/>
      <c r="K18" s="25"/>
      <c r="L18" s="22">
        <f>SUM(C18:K18)</f>
        <v>80000</v>
      </c>
    </row>
    <row r="19" spans="1:12" ht="45.75" customHeight="1">
      <c r="A19" s="19">
        <v>340</v>
      </c>
      <c r="B19" s="20" t="s">
        <v>52</v>
      </c>
      <c r="C19" s="21"/>
      <c r="D19" s="21">
        <v>28500</v>
      </c>
      <c r="E19" s="21">
        <v>71500</v>
      </c>
      <c r="F19" s="21">
        <v>100000</v>
      </c>
      <c r="G19" s="21"/>
      <c r="H19" s="25"/>
      <c r="I19" s="25"/>
      <c r="J19" s="21"/>
      <c r="K19" s="25"/>
      <c r="L19" s="22">
        <f>SUM(C19:K19)</f>
        <v>200000</v>
      </c>
    </row>
    <row r="20" spans="1:12" ht="48" customHeight="1">
      <c r="A20" s="26" t="s">
        <v>17</v>
      </c>
      <c r="B20" s="26"/>
      <c r="C20" s="27">
        <f>SUM(C16:C19)</f>
        <v>24688395.71</v>
      </c>
      <c r="D20" s="27">
        <f>SUM(D16:D19)</f>
        <v>1772100</v>
      </c>
      <c r="E20" s="27">
        <f>SUM(E16:E19)</f>
        <v>8827261</v>
      </c>
      <c r="F20" s="27">
        <f>SUM(F16:F19)</f>
        <v>2026200</v>
      </c>
      <c r="G20" s="27">
        <f>SUM(G16:G19)</f>
        <v>19206360</v>
      </c>
      <c r="H20" s="27">
        <f>SUM(H16:H19)</f>
        <v>2000000</v>
      </c>
      <c r="I20" s="27"/>
      <c r="J20" s="27"/>
      <c r="K20" s="27"/>
      <c r="L20" s="28">
        <f>SUM(L16:L19)</f>
        <v>58520316.71</v>
      </c>
    </row>
    <row r="25" ht="12">
      <c r="A25" s="29" t="s">
        <v>18</v>
      </c>
    </row>
  </sheetData>
  <mergeCells count="5">
    <mergeCell ref="A4:L4"/>
    <mergeCell ref="A7:L7"/>
    <mergeCell ref="A8:L8"/>
    <mergeCell ref="A15:B15"/>
    <mergeCell ref="A20:B20"/>
  </mergeCells>
  <printOptions/>
  <pageMargins left="0.39375" right="1.96875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0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10.7109375" style="0" customWidth="1"/>
    <col min="2" max="2" width="65.8515625" style="0" customWidth="1"/>
    <col min="3" max="3" width="15.421875" style="0" customWidth="1"/>
    <col min="4" max="4" width="14.7109375" style="0" customWidth="1"/>
    <col min="5" max="6" width="15.421875" style="0" customWidth="1"/>
    <col min="7" max="7" width="17.421875" style="0" customWidth="1"/>
    <col min="8" max="8" width="12.00390625" style="0" customWidth="1"/>
    <col min="9" max="9" width="17.57421875" style="0" customWidth="1"/>
    <col min="10" max="10" width="15.57421875" style="0" customWidth="1"/>
    <col min="11" max="11" width="20.421875" style="0" customWidth="1"/>
    <col min="12" max="12" width="21.28125" style="0" customWidth="1"/>
  </cols>
  <sheetData>
    <row r="3" spans="1:12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53</v>
      </c>
      <c r="L3" s="2"/>
    </row>
    <row r="4" spans="1:12" ht="14.25">
      <c r="A4" s="1"/>
      <c r="B4" s="1"/>
      <c r="C4" s="1"/>
      <c r="E4" s="1"/>
      <c r="K4" s="3" t="s">
        <v>54</v>
      </c>
      <c r="L4" s="38"/>
    </row>
    <row r="5" spans="1:5" ht="12">
      <c r="A5" s="1"/>
      <c r="B5" s="1"/>
      <c r="C5" s="1"/>
      <c r="D5" s="1"/>
      <c r="E5" s="1"/>
    </row>
    <row r="6" spans="1:5" ht="12">
      <c r="A6" s="1"/>
      <c r="B6" s="1"/>
      <c r="C6" s="1"/>
      <c r="D6" s="1"/>
      <c r="E6" s="1"/>
    </row>
    <row r="7" spans="1:12" ht="1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8.7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">
      <c r="A11" s="6" t="s">
        <v>55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2" ht="12">
      <c r="A12" s="7"/>
      <c r="B12" s="7"/>
    </row>
    <row r="13" ht="10.5" customHeight="1"/>
    <row r="15" spans="1:12" ht="81" customHeight="1">
      <c r="A15" s="8" t="s">
        <v>5</v>
      </c>
      <c r="B15" s="8"/>
      <c r="C15" s="9" t="s">
        <v>6</v>
      </c>
      <c r="D15" s="10" t="s">
        <v>7</v>
      </c>
      <c r="E15" s="11" t="s">
        <v>8</v>
      </c>
      <c r="F15" s="10" t="s">
        <v>9</v>
      </c>
      <c r="G15" s="11" t="s">
        <v>50</v>
      </c>
      <c r="H15" s="10" t="s">
        <v>11</v>
      </c>
      <c r="I15" s="11" t="s">
        <v>12</v>
      </c>
      <c r="J15" s="10" t="s">
        <v>13</v>
      </c>
      <c r="K15" s="36" t="s">
        <v>14</v>
      </c>
      <c r="L15" s="12" t="s">
        <v>15</v>
      </c>
    </row>
    <row r="16" spans="1:12" ht="3" customHeight="1">
      <c r="A16" s="23"/>
      <c r="B16" s="24"/>
      <c r="C16" s="15"/>
      <c r="D16" s="16"/>
      <c r="E16" s="15"/>
      <c r="F16" s="16"/>
      <c r="G16" s="16"/>
      <c r="H16" s="16"/>
      <c r="I16" s="17"/>
      <c r="J16" s="15"/>
      <c r="K16" s="16"/>
      <c r="L16" s="18"/>
    </row>
    <row r="17" spans="1:12" ht="29.25" customHeight="1">
      <c r="A17" s="19">
        <v>111</v>
      </c>
      <c r="B17" s="20" t="s">
        <v>16</v>
      </c>
      <c r="C17" s="21">
        <v>31745902.85</v>
      </c>
      <c r="D17" s="21">
        <v>1081296</v>
      </c>
      <c r="E17" s="21">
        <v>18529787</v>
      </c>
      <c r="F17" s="21">
        <v>20928714</v>
      </c>
      <c r="G17" s="21">
        <v>2714965</v>
      </c>
      <c r="H17" s="25">
        <v>1159235</v>
      </c>
      <c r="I17" s="25">
        <v>94541908</v>
      </c>
      <c r="J17" s="21">
        <v>1000</v>
      </c>
      <c r="K17" s="25"/>
      <c r="L17" s="22">
        <f>SUM(C17:K17)</f>
        <v>170702807.85</v>
      </c>
    </row>
    <row r="18" spans="1:12" ht="29.25" customHeight="1">
      <c r="A18" s="19">
        <v>315</v>
      </c>
      <c r="B18" s="20" t="s">
        <v>56</v>
      </c>
      <c r="C18" s="21"/>
      <c r="D18" s="21">
        <v>110000</v>
      </c>
      <c r="E18" s="21">
        <v>110000</v>
      </c>
      <c r="F18" s="21">
        <v>30000</v>
      </c>
      <c r="G18" s="21"/>
      <c r="H18" s="25"/>
      <c r="I18" s="25"/>
      <c r="J18" s="21"/>
      <c r="K18" s="25"/>
      <c r="L18" s="22">
        <f>SUM(C18:K18)</f>
        <v>250000</v>
      </c>
    </row>
    <row r="19" spans="1:12" ht="12.75" customHeight="1" hidden="1">
      <c r="A19" s="19">
        <v>316</v>
      </c>
      <c r="B19" s="20" t="s">
        <v>57</v>
      </c>
      <c r="C19" s="21"/>
      <c r="D19" s="21"/>
      <c r="E19" s="21"/>
      <c r="F19" s="21"/>
      <c r="G19" s="21"/>
      <c r="H19" s="25"/>
      <c r="I19" s="25"/>
      <c r="J19" s="21"/>
      <c r="K19" s="25"/>
      <c r="L19" s="22">
        <f>SUM(C19:K19)</f>
        <v>0</v>
      </c>
    </row>
    <row r="20" spans="1:12" ht="12.75" customHeight="1" hidden="1">
      <c r="A20" s="19">
        <v>317</v>
      </c>
      <c r="B20" s="20" t="s">
        <v>58</v>
      </c>
      <c r="C20" s="21"/>
      <c r="D20" s="21"/>
      <c r="E20" s="21"/>
      <c r="F20" s="39"/>
      <c r="G20" s="21"/>
      <c r="H20" s="25"/>
      <c r="I20" s="21"/>
      <c r="J20" s="21"/>
      <c r="K20" s="25"/>
      <c r="L20" s="22">
        <f>SUM(C20:K20)</f>
        <v>0</v>
      </c>
    </row>
    <row r="21" spans="1:12" ht="12.75" customHeight="1" hidden="1">
      <c r="A21" s="19">
        <v>318</v>
      </c>
      <c r="B21" s="20" t="s">
        <v>59</v>
      </c>
      <c r="C21" s="21"/>
      <c r="D21" s="21"/>
      <c r="E21" s="21"/>
      <c r="F21" s="21"/>
      <c r="G21" s="21"/>
      <c r="H21" s="25"/>
      <c r="I21" s="25"/>
      <c r="J21" s="21"/>
      <c r="K21" s="25"/>
      <c r="L21" s="22">
        <f>SUM(C21:K21)</f>
        <v>0</v>
      </c>
    </row>
    <row r="22" spans="1:12" ht="29.25" customHeight="1">
      <c r="A22" s="19">
        <v>332</v>
      </c>
      <c r="B22" s="20" t="s">
        <v>60</v>
      </c>
      <c r="C22" s="21"/>
      <c r="D22" s="21"/>
      <c r="E22" s="21">
        <v>4000</v>
      </c>
      <c r="F22" s="21">
        <v>180000</v>
      </c>
      <c r="G22" s="39"/>
      <c r="H22" s="21">
        <v>3756967</v>
      </c>
      <c r="I22" s="21"/>
      <c r="J22" s="21"/>
      <c r="K22" s="25"/>
      <c r="L22" s="22">
        <f>SUM(C22:K22)</f>
        <v>3940967</v>
      </c>
    </row>
    <row r="23" spans="1:12" ht="29.25" customHeight="1">
      <c r="A23" s="19">
        <v>333</v>
      </c>
      <c r="B23" s="20" t="s">
        <v>61</v>
      </c>
      <c r="C23" s="21"/>
      <c r="D23" s="21"/>
      <c r="E23" s="21">
        <v>10000</v>
      </c>
      <c r="F23" s="21"/>
      <c r="G23" s="21"/>
      <c r="H23" s="25"/>
      <c r="I23" s="25">
        <v>5096606</v>
      </c>
      <c r="J23" s="21"/>
      <c r="K23" s="25"/>
      <c r="L23" s="22">
        <f>SUM(C23:K23)</f>
        <v>5106606</v>
      </c>
    </row>
    <row r="24" spans="1:12" ht="29.25" customHeight="1">
      <c r="A24" s="19">
        <v>334</v>
      </c>
      <c r="B24" s="20" t="s">
        <v>62</v>
      </c>
      <c r="C24" s="21"/>
      <c r="D24" s="21"/>
      <c r="E24" s="21">
        <v>4000</v>
      </c>
      <c r="F24" s="21"/>
      <c r="G24" s="21"/>
      <c r="H24" s="25"/>
      <c r="I24" s="25">
        <v>5362855</v>
      </c>
      <c r="J24" s="21"/>
      <c r="K24" s="25"/>
      <c r="L24" s="22">
        <f>SUM(C24:K24)</f>
        <v>5366855</v>
      </c>
    </row>
    <row r="25" spans="1:12" ht="12.75" customHeight="1" hidden="1">
      <c r="A25" s="19">
        <v>335</v>
      </c>
      <c r="B25" s="20" t="s">
        <v>63</v>
      </c>
      <c r="C25" s="21"/>
      <c r="D25" s="21"/>
      <c r="E25" s="21"/>
      <c r="F25" s="21"/>
      <c r="G25" s="21"/>
      <c r="H25" s="25"/>
      <c r="I25" s="25"/>
      <c r="J25" s="21"/>
      <c r="K25" s="25"/>
      <c r="L25" s="22">
        <f>SUM(C25:K25)</f>
        <v>0</v>
      </c>
    </row>
    <row r="26" spans="1:12" ht="29.25" customHeight="1">
      <c r="A26" s="19">
        <v>353</v>
      </c>
      <c r="B26" s="20" t="s">
        <v>64</v>
      </c>
      <c r="C26" s="21"/>
      <c r="D26" s="21"/>
      <c r="E26" s="21">
        <v>10000</v>
      </c>
      <c r="F26" s="21"/>
      <c r="G26" s="21"/>
      <c r="H26" s="25"/>
      <c r="I26" s="25">
        <v>300000</v>
      </c>
      <c r="J26" s="21"/>
      <c r="K26" s="25"/>
      <c r="L26" s="22">
        <f>SUM(C26:K26)</f>
        <v>310000</v>
      </c>
    </row>
    <row r="27" spans="1:12" ht="29.25" customHeight="1">
      <c r="A27" s="19">
        <v>593</v>
      </c>
      <c r="B27" s="20" t="s">
        <v>65</v>
      </c>
      <c r="C27" s="21"/>
      <c r="D27" s="21"/>
      <c r="E27" s="21">
        <v>120000</v>
      </c>
      <c r="F27" s="21"/>
      <c r="G27" s="21">
        <v>13641710</v>
      </c>
      <c r="H27" s="25"/>
      <c r="I27" s="25"/>
      <c r="J27" s="21"/>
      <c r="K27" s="25"/>
      <c r="L27" s="22">
        <f>SUM(C27:K27)</f>
        <v>13761710</v>
      </c>
    </row>
    <row r="28" spans="1:12" ht="12.75" customHeight="1" hidden="1">
      <c r="A28" s="19">
        <v>611</v>
      </c>
      <c r="B28" s="20" t="s">
        <v>66</v>
      </c>
      <c r="C28" s="21"/>
      <c r="D28" s="21"/>
      <c r="E28" s="21"/>
      <c r="F28" s="21"/>
      <c r="G28" s="21"/>
      <c r="H28" s="25"/>
      <c r="I28" s="25"/>
      <c r="J28" s="21"/>
      <c r="K28" s="25"/>
      <c r="L28" s="22">
        <f>SUM(C28:K28)</f>
        <v>0</v>
      </c>
    </row>
    <row r="29" spans="1:12" ht="12.75" customHeight="1" hidden="1">
      <c r="A29" s="19">
        <v>803</v>
      </c>
      <c r="B29" s="20" t="s">
        <v>67</v>
      </c>
      <c r="C29" s="21"/>
      <c r="D29" s="21"/>
      <c r="E29" s="21">
        <v>0</v>
      </c>
      <c r="F29" s="21"/>
      <c r="G29" s="21"/>
      <c r="H29" s="25"/>
      <c r="I29" s="25"/>
      <c r="J29" s="21"/>
      <c r="K29" s="25"/>
      <c r="L29" s="22">
        <f>SUM(C29:K29)</f>
        <v>0</v>
      </c>
    </row>
    <row r="30" spans="1:12" ht="12.75" customHeight="1" hidden="1">
      <c r="A30" s="19">
        <v>810</v>
      </c>
      <c r="B30" s="20" t="s">
        <v>68</v>
      </c>
      <c r="C30" s="21"/>
      <c r="D30" s="21"/>
      <c r="E30" s="21"/>
      <c r="F30" s="21"/>
      <c r="G30" s="21"/>
      <c r="H30" s="25">
        <v>0</v>
      </c>
      <c r="I30" s="25"/>
      <c r="J30" s="21"/>
      <c r="K30" s="25"/>
      <c r="L30" s="22">
        <f>SUM(C30:K30)</f>
        <v>0</v>
      </c>
    </row>
    <row r="31" spans="1:12" ht="29.25" customHeight="1">
      <c r="A31" s="19">
        <v>811</v>
      </c>
      <c r="B31" s="20" t="s">
        <v>69</v>
      </c>
      <c r="C31" s="21"/>
      <c r="D31" s="21"/>
      <c r="E31" s="21"/>
      <c r="F31" s="21"/>
      <c r="G31" s="21"/>
      <c r="H31" s="25">
        <v>500000</v>
      </c>
      <c r="I31" s="25"/>
      <c r="J31" s="21"/>
      <c r="K31" s="25"/>
      <c r="L31" s="22">
        <f>SUM(C31:K31)</f>
        <v>500000</v>
      </c>
    </row>
    <row r="32" spans="1:12" ht="12.75" customHeight="1" hidden="1">
      <c r="A32" s="19">
        <v>813</v>
      </c>
      <c r="B32" s="20" t="s">
        <v>70</v>
      </c>
      <c r="C32" s="21"/>
      <c r="D32" s="21"/>
      <c r="E32" s="21"/>
      <c r="F32" s="21"/>
      <c r="G32" s="21"/>
      <c r="H32" s="25"/>
      <c r="I32" s="25"/>
      <c r="J32" s="21"/>
      <c r="K32" s="25"/>
      <c r="L32" s="22">
        <f>SUM(C32:K32)</f>
        <v>0</v>
      </c>
    </row>
    <row r="33" spans="1:12" ht="12.75" customHeight="1" hidden="1">
      <c r="A33" s="19">
        <v>814</v>
      </c>
      <c r="B33" s="20" t="s">
        <v>71</v>
      </c>
      <c r="C33" s="21"/>
      <c r="D33" s="21"/>
      <c r="E33" s="21"/>
      <c r="F33" s="21"/>
      <c r="G33" s="21"/>
      <c r="H33" s="25"/>
      <c r="I33" s="25"/>
      <c r="J33" s="21"/>
      <c r="K33" s="25"/>
      <c r="L33" s="22">
        <f>SUM(C33:K33)</f>
        <v>0</v>
      </c>
    </row>
    <row r="34" spans="1:12" ht="29.25" customHeight="1">
      <c r="A34" s="19">
        <v>820</v>
      </c>
      <c r="B34" s="20" t="s">
        <v>72</v>
      </c>
      <c r="C34" s="21"/>
      <c r="D34" s="21"/>
      <c r="E34" s="21">
        <v>52000</v>
      </c>
      <c r="F34" s="21"/>
      <c r="G34" s="21"/>
      <c r="H34" s="25">
        <v>572557</v>
      </c>
      <c r="I34" s="25"/>
      <c r="J34" s="21"/>
      <c r="K34" s="25"/>
      <c r="L34" s="22">
        <f>SUM(C34:K34)</f>
        <v>624557</v>
      </c>
    </row>
    <row r="35" spans="1:12" ht="27.75" customHeight="1">
      <c r="A35" s="19">
        <v>821</v>
      </c>
      <c r="B35" s="20" t="s">
        <v>73</v>
      </c>
      <c r="C35" s="21"/>
      <c r="D35" s="21"/>
      <c r="E35" s="21"/>
      <c r="F35" s="21"/>
      <c r="G35" s="21"/>
      <c r="H35" s="25">
        <v>689920</v>
      </c>
      <c r="I35" s="25"/>
      <c r="J35" s="21"/>
      <c r="K35" s="25"/>
      <c r="L35" s="22">
        <f>C35+D35+E35+F35+G35+H35+I35+J35+K35</f>
        <v>689920</v>
      </c>
    </row>
    <row r="36" spans="1:12" ht="12.75" customHeight="1" hidden="1">
      <c r="A36" s="19"/>
      <c r="B36" s="24"/>
      <c r="C36" s="21"/>
      <c r="D36" s="21"/>
      <c r="E36" s="21"/>
      <c r="F36" s="21"/>
      <c r="G36" s="21"/>
      <c r="H36" s="25"/>
      <c r="I36" s="25"/>
      <c r="J36" s="21"/>
      <c r="K36" s="25"/>
      <c r="L36" s="22">
        <f>C36+D36+E36+F36+G36+H36+I36+J36+K36</f>
        <v>0</v>
      </c>
    </row>
    <row r="37" spans="1:12" ht="45" customHeight="1">
      <c r="A37" s="26" t="s">
        <v>17</v>
      </c>
      <c r="B37" s="26"/>
      <c r="C37" s="27">
        <f>SUM(C16:C36)</f>
        <v>31745902.85</v>
      </c>
      <c r="D37" s="27">
        <f>SUM(D16:D36)</f>
        <v>1191296</v>
      </c>
      <c r="E37" s="27">
        <f>SUM(E16:E36)</f>
        <v>18839787</v>
      </c>
      <c r="F37" s="27">
        <f>SUM(F16:F36)</f>
        <v>21138714</v>
      </c>
      <c r="G37" s="27">
        <f>SUM(G16:G36)</f>
        <v>16356675</v>
      </c>
      <c r="H37" s="27">
        <f>SUM(H16:H36)</f>
        <v>6678679</v>
      </c>
      <c r="I37" s="27">
        <f>SUM(I16:I36)</f>
        <v>105301369</v>
      </c>
      <c r="J37" s="27">
        <f>SUM(J16:J36)</f>
        <v>1000</v>
      </c>
      <c r="K37" s="27"/>
      <c r="L37" s="28">
        <f>SUM(L16:L36)</f>
        <v>201253422.85</v>
      </c>
    </row>
    <row r="40" ht="12">
      <c r="A40" s="29" t="s">
        <v>18</v>
      </c>
    </row>
  </sheetData>
  <mergeCells count="5">
    <mergeCell ref="A3:L3"/>
    <mergeCell ref="A7:L7"/>
    <mergeCell ref="A9:L9"/>
    <mergeCell ref="A15:B15"/>
    <mergeCell ref="A37:B37"/>
  </mergeCells>
  <printOptions/>
  <pageMargins left="0.3541666666666667" right="1.9291666666666667" top="1.96875" bottom="0.9840277777777778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INTERLATIN</dc:creator>
  <cp:keywords/>
  <dc:description/>
  <cp:lastModifiedBy>Sectorial de Informatica</cp:lastModifiedBy>
  <cp:lastPrinted>2007-01-24T20:16:29Z</cp:lastPrinted>
  <dcterms:created xsi:type="dcterms:W3CDTF">2002-02-13T18:31:44Z</dcterms:created>
  <dcterms:modified xsi:type="dcterms:W3CDTF">2005-09-28T13:34:20Z</dcterms:modified>
  <cp:category/>
  <cp:version/>
  <cp:contentType/>
  <cp:contentStatus/>
  <cp:revision>1</cp:revision>
</cp:coreProperties>
</file>